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1825" sheetId="1" r:id="rId1"/>
    <sheet name="Итог1825Д" sheetId="2" r:id="rId2"/>
    <sheet name="сВ" sheetId="3" r:id="rId3"/>
    <sheet name="В1" sheetId="4" r:id="rId4"/>
    <sheet name="В2" sheetId="5" r:id="rId5"/>
    <sheet name="пВ" sheetId="6" r:id="rId6"/>
    <sheet name="с1" sheetId="7" r:id="rId7"/>
    <sheet name="11" sheetId="8" r:id="rId8"/>
    <sheet name="12" sheetId="9" r:id="rId9"/>
    <sheet name="п1" sheetId="10" r:id="rId10"/>
    <sheet name="с2" sheetId="11" r:id="rId11"/>
    <sheet name="2" sheetId="12" r:id="rId12"/>
    <sheet name="п2" sheetId="13" r:id="rId13"/>
    <sheet name="с3" sheetId="14" r:id="rId14"/>
    <sheet name="3" sheetId="15" r:id="rId15"/>
    <sheet name="п3" sheetId="16" r:id="rId16"/>
    <sheet name="4" sheetId="17" r:id="rId17"/>
    <sheet name="сМ" sheetId="18" r:id="rId18"/>
    <sheet name="М" sheetId="19" r:id="rId19"/>
    <sheet name="пМ" sheetId="20" r:id="rId20"/>
    <sheet name="сПр" sheetId="21" r:id="rId21"/>
    <sheet name="Пр" sheetId="22" r:id="rId22"/>
    <sheet name="пПр" sheetId="23" r:id="rId23"/>
    <sheet name="сНр" sheetId="24" r:id="rId24"/>
    <sheet name="Нр" sheetId="25" r:id="rId25"/>
    <sheet name="пНр" sheetId="26" r:id="rId26"/>
    <sheet name="сСт" sheetId="27" r:id="rId27"/>
    <sheet name="Ст" sheetId="28" r:id="rId28"/>
    <sheet name="пСт" sheetId="29" r:id="rId29"/>
    <sheet name="сРб" sheetId="30" r:id="rId30"/>
    <sheet name="Рб" sheetId="31" r:id="rId31"/>
    <sheet name="пРб" sheetId="32" r:id="rId32"/>
    <sheet name="Сн4" sheetId="33" r:id="rId33"/>
    <sheet name="Ср" sheetId="34" r:id="rId34"/>
  </sheets>
  <definedNames>
    <definedName name="_xlnm.Print_Area" localSheetId="7">'11'!$A$1:$M$77</definedName>
    <definedName name="_xlnm.Print_Area" localSheetId="8">'12'!$A$1:$S$77</definedName>
    <definedName name="_xlnm.Print_Area" localSheetId="11">'2'!$A$1:$O$73</definedName>
    <definedName name="_xlnm.Print_Area" localSheetId="14">'3'!$A$1:$N$36</definedName>
    <definedName name="_xlnm.Print_Area" localSheetId="16">'4'!$A$1:$K$11</definedName>
    <definedName name="_xlnm.Print_Area" localSheetId="3">'В1'!$A$1:$M$77</definedName>
    <definedName name="_xlnm.Print_Area" localSheetId="4">'В2'!$A$1:$S$77</definedName>
    <definedName name="_xlnm.Print_Area" localSheetId="0">'Итог1825'!$A$1:$AO$182</definedName>
    <definedName name="_xlnm.Print_Area" localSheetId="1">'Итог1825Д'!$A$1:$AO$15</definedName>
    <definedName name="_xlnm.Print_Area" localSheetId="18">'М'!$A$1:$O$73</definedName>
    <definedName name="_xlnm.Print_Area" localSheetId="24">'Нр'!$A$1:$N$36</definedName>
    <definedName name="_xlnm.Print_Area" localSheetId="15">'п3'!$A$1:$E$15</definedName>
    <definedName name="_xlnm.Print_Area" localSheetId="25">'пНр'!$A$1:$E$15</definedName>
    <definedName name="_xlnm.Print_Area" localSheetId="22">'пПр'!$A$1:$E$15</definedName>
    <definedName name="_xlnm.Print_Area" localSheetId="21">'Пр'!$A$1:$N$36</definedName>
    <definedName name="_xlnm.Print_Area" localSheetId="31">'пРб'!$A$1:$E$15</definedName>
    <definedName name="_xlnm.Print_Area" localSheetId="30">'Рб'!$A$1:$N$36</definedName>
    <definedName name="_xlnm.Print_Area" localSheetId="6">'с1'!$A$1:$I$39</definedName>
    <definedName name="_xlnm.Print_Area" localSheetId="10">'с2'!$A$1:$I$23</definedName>
    <definedName name="_xlnm.Print_Area" localSheetId="13">'с3'!$A$1:$I$15</definedName>
    <definedName name="_xlnm.Print_Area" localSheetId="2">'сВ'!$A$1:$I$39</definedName>
    <definedName name="_xlnm.Print_Area" localSheetId="17">'сМ'!$A$1:$I$23</definedName>
    <definedName name="_xlnm.Print_Area" localSheetId="32">'Сн4'!$A$1:$K$10</definedName>
    <definedName name="_xlnm.Print_Area" localSheetId="23">'сНр'!$A$1:$I$15</definedName>
    <definedName name="_xlnm.Print_Area" localSheetId="20">'сПр'!$A$1:$I$15</definedName>
    <definedName name="_xlnm.Print_Area" localSheetId="33">'Ср'!$A$1:$K$13</definedName>
    <definedName name="_xlnm.Print_Area" localSheetId="29">'сРб'!$A$1:$I$15</definedName>
    <definedName name="_xlnm.Print_Area" localSheetId="26">'сСт'!$A$1:$I$23</definedName>
    <definedName name="_xlnm.Print_Area" localSheetId="27">'Ст'!$A$1:$O$73</definedName>
  </definedNames>
  <calcPr fullCalcOnLoad="1" refMode="R1C1"/>
</workbook>
</file>

<file path=xl/sharedStrings.xml><?xml version="1.0" encoding="utf-8"?>
<sst xmlns="http://schemas.openxmlformats.org/spreadsheetml/2006/main" count="1000" uniqueCount="153">
  <si>
    <t>СУММА</t>
  </si>
  <si>
    <t>Фамилия Имя игрока, наделяемого баллами</t>
  </si>
  <si>
    <t>тур.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</si>
  <si>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</si>
  <si>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LX Личный Чемпионат Республики Башкортостан.</t>
  </si>
  <si>
    <t>Республиканские соревнования в зачет Кубка РБ 2018</t>
  </si>
  <si>
    <t>г.Уфа</t>
  </si>
  <si>
    <t>26 июня - 1 июля 2018 г.</t>
  </si>
  <si>
    <t>ДЕНЬ МОЛОДЕЖИ РОССИИ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</si>
  <si>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</si>
  <si>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-й  тур.</t>
  </si>
  <si>
    <t>Средняя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</si>
  <si>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</si>
  <si>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</si>
  <si>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</si>
  <si>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</si>
  <si>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</si>
  <si>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</si>
  <si>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</si>
  <si>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</si>
  <si>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</si>
  <si>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М</t>
  </si>
  <si>
    <t>Коврижников Максим</t>
  </si>
  <si>
    <t>Андрющенко Матвей</t>
  </si>
  <si>
    <t>Небера Максим</t>
  </si>
  <si>
    <t>0</t>
  </si>
  <si>
    <t>Фирсов Денис</t>
  </si>
  <si>
    <t>Осипов Роман</t>
  </si>
  <si>
    <t>Кравченко Илья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</si>
  <si>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</si>
  <si>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LX Личный Чемпионат</t>
    </r>
    <r>
      <rPr>
        <sz val="16"/>
        <color indexed="21"/>
        <rFont val="Times New Roman"/>
        <family val="1"/>
      </rPr>
      <t xml:space="preserve"> Республики Башкортостан.</t>
    </r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</si>
  <si>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</si>
  <si>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t>Серебряная-4</t>
  </si>
  <si>
    <t>Семенов Константин</t>
  </si>
  <si>
    <t>300</t>
  </si>
  <si>
    <t>Перченко Александр</t>
  </si>
  <si>
    <t>200</t>
  </si>
  <si>
    <t>100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</si>
  <si>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</si>
  <si>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t>Рабочая</t>
  </si>
  <si>
    <t>Список в соответствии с рейтингом</t>
  </si>
  <si>
    <t>Список согласно занятым местам</t>
  </si>
  <si>
    <t>Хафизов Булат</t>
  </si>
  <si>
    <t>Миксонов Эренбург</t>
  </si>
  <si>
    <t>Насыров Эмиль</t>
  </si>
  <si>
    <t>Муратова Аделина</t>
  </si>
  <si>
    <t>Шангареева Эльмира</t>
  </si>
  <si>
    <t>Давлетбаев Ильдар</t>
  </si>
  <si>
    <t>Кальмин Евгений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</si>
  <si>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</si>
  <si>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</si>
  <si>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</si>
  <si>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</si>
  <si>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</si>
  <si>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</si>
  <si>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</si>
  <si>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</si>
  <si>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</si>
  <si>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</si>
  <si>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</si>
  <si>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</si>
  <si>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</si>
  <si>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</si>
  <si>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</si>
  <si>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Старшая</t>
  </si>
  <si>
    <t>Рудаков Константин</t>
  </si>
  <si>
    <t>Коротеев Георгий</t>
  </si>
  <si>
    <t>Уткулов Ринат</t>
  </si>
  <si>
    <t>Фаткулин Раис</t>
  </si>
  <si>
    <t>Тагиров Сайфулла</t>
  </si>
  <si>
    <t>Тодрамович Александр</t>
  </si>
  <si>
    <t>Зиновьев Александр</t>
  </si>
  <si>
    <t>Петухова Надежда</t>
  </si>
  <si>
    <t>Толкачев Иван</t>
  </si>
  <si>
    <t>Шапошников Александр</t>
  </si>
  <si>
    <t>Федоров Сергей</t>
  </si>
  <si>
    <t>Гиндуллин Ринат</t>
  </si>
  <si>
    <t>Ависов Равиль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</si>
  <si>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</si>
  <si>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</si>
  <si>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</si>
  <si>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</si>
  <si>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</si>
  <si>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</si>
  <si>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</si>
  <si>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</si>
  <si>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</si>
  <si>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</si>
  <si>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</si>
  <si>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Народная</t>
  </si>
  <si>
    <t>Даминов Ильдус</t>
  </si>
  <si>
    <t>Тодрамович Александер</t>
  </si>
  <si>
    <t>Шапошников Александер</t>
  </si>
  <si>
    <t>Премиальная</t>
  </si>
  <si>
    <t>Аббасов Рустамхон</t>
  </si>
  <si>
    <t>Абулаев Салават</t>
  </si>
  <si>
    <t>Хабиров Марс</t>
  </si>
  <si>
    <t>Абулаев Айрат</t>
  </si>
  <si>
    <t>Семенов Игорь</t>
  </si>
  <si>
    <t>Мастерская</t>
  </si>
  <si>
    <t>Срумов Антон</t>
  </si>
  <si>
    <t>Лончакова Юлия</t>
  </si>
  <si>
    <t>Шаймарданов Ришат</t>
  </si>
  <si>
    <t>Четвертая</t>
  </si>
  <si>
    <t>Сайфутдинов Инзэр</t>
  </si>
  <si>
    <t>Асылгужин Ринат</t>
  </si>
  <si>
    <t>Айгузина Валентина</t>
  </si>
  <si>
    <t>Сабиров Ильяс</t>
  </si>
  <si>
    <t>Третья</t>
  </si>
  <si>
    <t>Бычков Артем</t>
  </si>
  <si>
    <t>1=0</t>
  </si>
  <si>
    <t>2=1</t>
  </si>
  <si>
    <t>Грошев Юрий</t>
  </si>
  <si>
    <t>3=2</t>
  </si>
  <si>
    <t>4=3</t>
  </si>
  <si>
    <t>Клоков Михаил</t>
  </si>
  <si>
    <t>Вторая</t>
  </si>
  <si>
    <t>Канбеков Ринат</t>
  </si>
  <si>
    <t>Нестеренко Георгий</t>
  </si>
  <si>
    <t>Минилбаев Никита</t>
  </si>
  <si>
    <t>Сабиров Артур</t>
  </si>
  <si>
    <t>Марданов Камиль</t>
  </si>
  <si>
    <t>Первая</t>
  </si>
  <si>
    <t>Салимянов Руслан</t>
  </si>
  <si>
    <t>Асфандияров Роман</t>
  </si>
  <si>
    <t>Апсатарова Дарина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</si>
  <si>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</si>
  <si>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</si>
  <si>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</si>
  <si>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</si>
  <si>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</si>
  <si>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</si>
  <si>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</si>
  <si>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</si>
  <si>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</si>
  <si>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</si>
  <si>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</si>
  <si>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</si>
  <si>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</si>
  <si>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</si>
  <si>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</si>
  <si>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</si>
  <si>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</si>
  <si>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Байрамалов Константин</t>
  </si>
  <si>
    <t>Грубов Виталий</t>
  </si>
  <si>
    <t>Емельянов Александр</t>
  </si>
  <si>
    <t>Ишметов Александр</t>
  </si>
  <si>
    <t>Хомутов Максим</t>
  </si>
  <si>
    <t>Сабиров Тимур</t>
  </si>
  <si>
    <t>Галин Рамис</t>
  </si>
  <si>
    <t>Участников - 119.      Премии - 5600 р.      Расходы - 51 100 р.</t>
  </si>
  <si>
    <t>Республиканские соревнования в зачет Кубка Давида 18</t>
  </si>
  <si>
    <t>5=4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</si>
</sst>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21"/>
      <name val="Times New Roman"/>
      <family val="1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i/>
      <sz val="10"/>
      <color indexed="21"/>
      <name val="Times New Roman"/>
      <family val="1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sz val="22"/>
      <color indexed="21"/>
      <name val="Times New Roman"/>
      <family val="1"/>
    </font>
    <font>
      <sz val="8"/>
      <color indexed="22"/>
      <name val="Arial Narrow"/>
      <family val="2"/>
    </font>
    <font>
      <i/>
      <sz val="8"/>
      <color indexed="17"/>
      <name val="Times New Roman"/>
      <family val="1"/>
    </font>
    <font>
      <b/>
      <i/>
      <sz val="14"/>
      <color indexed="21"/>
      <name val="Times New Roman"/>
      <family val="1"/>
    </font>
    <font>
      <i/>
      <sz val="16"/>
      <color indexed="21"/>
      <name val="Times New Roman"/>
      <family val="1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sz val="10"/>
      <color indexed="9"/>
      <name val="Arial Cyr"/>
      <family val="0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8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sz val="10"/>
      <color indexed="18"/>
      <name val="Arial Cyr"/>
      <family val="0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5"/>
      <color indexed="12"/>
      <name val="Arial"/>
      <family val="2"/>
    </font>
    <font>
      <sz val="16"/>
      <color indexed="21"/>
      <name val="Times New Roman"/>
      <family val="1"/>
    </font>
    <font>
      <b/>
      <sz val="16"/>
      <color indexed="21"/>
      <name val="Times New Roman"/>
      <family val="1"/>
    </font>
    <font>
      <sz val="16"/>
      <color indexed="12"/>
      <name val="Times New Roman"/>
      <family val="1"/>
    </font>
    <font>
      <sz val="11"/>
      <color indexed="12"/>
      <name val="Times New Roman"/>
      <family val="1"/>
    </font>
    <font>
      <sz val="14"/>
      <color indexed="17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6"/>
      <color indexed="10"/>
      <name val="Arial"/>
      <family val="2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2"/>
      <color indexed="17"/>
      <name val="Times New Roman"/>
      <family val="1"/>
    </font>
    <font>
      <b/>
      <sz val="16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8"/>
      <color indexed="21"/>
      <name val="Times New Roman"/>
      <family val="1"/>
    </font>
    <font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7"/>
      <name val="Times New Roman"/>
      <family val="1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sz val="8"/>
      <color indexed="10"/>
      <name val="Arial Narrow"/>
      <family val="2"/>
    </font>
    <font>
      <b/>
      <sz val="14"/>
      <color indexed="16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12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20"/>
      <color indexed="21"/>
      <name val="Times New Roman"/>
      <family val="1"/>
    </font>
    <font>
      <b/>
      <sz val="12"/>
      <color indexed="56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  <font>
      <sz val="16"/>
      <color indexed="21"/>
      <name val="Arial"/>
      <family val="2"/>
    </font>
    <font>
      <i/>
      <sz val="12"/>
      <color indexed="21"/>
      <name val="Times New Roman"/>
      <family val="1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21"/>
      <name val="Arial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/>
      <right/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>
        <color indexed="2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7" fillId="26" borderId="12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4" fillId="27" borderId="0" xfId="0" applyFont="1" applyFill="1" applyAlignment="1">
      <alignment horizontal="left" vertical="center"/>
    </xf>
    <xf numFmtId="0" fontId="32" fillId="27" borderId="0" xfId="0" applyFont="1" applyFill="1" applyAlignment="1">
      <alignment horizontal="left" vertical="center"/>
    </xf>
    <xf numFmtId="0" fontId="29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41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 applyProtection="1">
      <alignment horizontal="center"/>
      <protection/>
    </xf>
    <xf numFmtId="0" fontId="48" fillId="24" borderId="0" xfId="0" applyFont="1" applyFill="1" applyAlignment="1" applyProtection="1">
      <alignment horizontal="center" vertical="top"/>
      <protection/>
    </xf>
    <xf numFmtId="3" fontId="5" fillId="25" borderId="10" xfId="0" applyNumberFormat="1" applyFont="1" applyFill="1" applyBorder="1" applyAlignment="1" applyProtection="1">
      <alignment horizontal="right"/>
      <protection locked="0"/>
    </xf>
    <xf numFmtId="0" fontId="62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63" fillId="24" borderId="13" xfId="54" applyFont="1" applyFill="1" applyBorder="1" applyAlignment="1">
      <alignment horizontal="left" vertical="center"/>
      <protection/>
    </xf>
    <xf numFmtId="0" fontId="64" fillId="24" borderId="13" xfId="54" applyFont="1" applyFill="1" applyBorder="1" applyAlignment="1">
      <alignment horizontal="left" vertical="center"/>
      <protection/>
    </xf>
    <xf numFmtId="0" fontId="65" fillId="24" borderId="13" xfId="55" applyFont="1" applyFill="1" applyBorder="1" applyProtection="1">
      <alignment/>
      <protection/>
    </xf>
    <xf numFmtId="0" fontId="66" fillId="24" borderId="13" xfId="54" applyFont="1" applyFill="1" applyBorder="1" applyAlignment="1">
      <alignment horizontal="right" vertical="center"/>
      <protection/>
    </xf>
    <xf numFmtId="0" fontId="69" fillId="24" borderId="0" xfId="55" applyFont="1" applyFill="1" applyAlignment="1" applyProtection="1">
      <alignment horizontal="right"/>
      <protection/>
    </xf>
    <xf numFmtId="49" fontId="70" fillId="24" borderId="0" xfId="55" applyNumberFormat="1" applyFont="1" applyFill="1" applyAlignment="1" applyProtection="1">
      <alignment horizontal="left"/>
      <protection/>
    </xf>
    <xf numFmtId="0" fontId="71" fillId="24" borderId="0" xfId="55" applyFont="1" applyFill="1" applyAlignment="1" applyProtection="1">
      <alignment horizontal="left"/>
      <protection/>
    </xf>
    <xf numFmtId="49" fontId="62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190" fontId="72" fillId="24" borderId="0" xfId="55" applyNumberFormat="1" applyFont="1" applyFill="1" applyAlignment="1" applyProtection="1">
      <alignment horizontal="left"/>
      <protection/>
    </xf>
    <xf numFmtId="49" fontId="73" fillId="24" borderId="0" xfId="53" applyNumberFormat="1" applyFont="1" applyFill="1" applyBorder="1" applyAlignment="1">
      <alignment horizontal="center"/>
      <protection/>
    </xf>
    <xf numFmtId="49" fontId="74" fillId="24" borderId="14" xfId="55" applyNumberFormat="1" applyFont="1" applyFill="1" applyBorder="1" applyAlignment="1">
      <alignment horizontal="center" vertical="center"/>
      <protection/>
    </xf>
    <xf numFmtId="49" fontId="65" fillId="24" borderId="14" xfId="55" applyNumberFormat="1" applyFont="1" applyFill="1" applyBorder="1" applyAlignment="1">
      <alignment horizontal="center" vertical="center"/>
      <protection/>
    </xf>
    <xf numFmtId="49" fontId="65" fillId="24" borderId="14" xfId="55" applyNumberFormat="1" applyFont="1" applyFill="1" applyBorder="1" applyAlignment="1">
      <alignment horizontal="center" vertical="center" textRotation="255"/>
      <protection/>
    </xf>
    <xf numFmtId="49" fontId="75" fillId="24" borderId="14" xfId="55" applyNumberFormat="1" applyFont="1" applyFill="1" applyBorder="1" applyAlignment="1">
      <alignment horizontal="center" vertical="center" textRotation="255" wrapText="1"/>
      <protection/>
    </xf>
    <xf numFmtId="49" fontId="62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76" fillId="24" borderId="14" xfId="55" applyNumberFormat="1" applyFont="1" applyFill="1" applyBorder="1" applyAlignment="1">
      <alignment horizontal="left" vertical="center"/>
      <protection/>
    </xf>
    <xf numFmtId="0" fontId="57" fillId="24" borderId="14" xfId="55" applyFont="1" applyFill="1" applyBorder="1" applyAlignment="1">
      <alignment horizontal="center" vertical="center"/>
      <protection/>
    </xf>
    <xf numFmtId="49" fontId="78" fillId="24" borderId="14" xfId="55" applyNumberFormat="1" applyFont="1" applyFill="1" applyBorder="1" applyAlignment="1">
      <alignment horizontal="center" vertical="center"/>
      <protection/>
    </xf>
    <xf numFmtId="49" fontId="79" fillId="24" borderId="14" xfId="55" applyNumberFormat="1" applyFont="1" applyFill="1" applyBorder="1" applyAlignment="1">
      <alignment horizontal="center" vertical="center"/>
      <protection/>
    </xf>
    <xf numFmtId="49" fontId="80" fillId="24" borderId="14" xfId="55" applyNumberFormat="1" applyFont="1" applyFill="1" applyBorder="1" applyAlignment="1">
      <alignment horizontal="left" vertical="center"/>
      <protection/>
    </xf>
    <xf numFmtId="49" fontId="78" fillId="24" borderId="14" xfId="55" applyNumberFormat="1" applyFont="1" applyFill="1" applyBorder="1" applyAlignment="1">
      <alignment horizontal="left" vertical="center"/>
      <protection/>
    </xf>
    <xf numFmtId="0" fontId="0" fillId="27" borderId="0" xfId="55" applyFill="1">
      <alignment/>
      <protection/>
    </xf>
    <xf numFmtId="0" fontId="62" fillId="27" borderId="0" xfId="56" applyFont="1" applyFill="1" applyProtection="1">
      <alignment/>
      <protection/>
    </xf>
    <xf numFmtId="0" fontId="0" fillId="27" borderId="0" xfId="56" applyFill="1" applyProtection="1">
      <alignment/>
      <protection/>
    </xf>
    <xf numFmtId="0" fontId="69" fillId="24" borderId="0" xfId="56" applyFont="1" applyFill="1" applyAlignment="1" applyProtection="1">
      <alignment horizontal="right"/>
      <protection/>
    </xf>
    <xf numFmtId="49" fontId="70" fillId="24" borderId="0" xfId="56" applyNumberFormat="1" applyFont="1" applyFill="1" applyAlignment="1" applyProtection="1">
      <alignment horizontal="left"/>
      <protection/>
    </xf>
    <xf numFmtId="0" fontId="71" fillId="24" borderId="0" xfId="56" applyFont="1" applyFill="1" applyAlignment="1" applyProtection="1">
      <alignment horizontal="left"/>
      <protection/>
    </xf>
    <xf numFmtId="49" fontId="62" fillId="27" borderId="0" xfId="56" applyNumberFormat="1" applyFont="1" applyFill="1">
      <alignment/>
      <protection/>
    </xf>
    <xf numFmtId="49" fontId="0" fillId="27" borderId="0" xfId="56" applyNumberFormat="1" applyFill="1">
      <alignment/>
      <protection/>
    </xf>
    <xf numFmtId="190" fontId="72" fillId="24" borderId="0" xfId="56" applyNumberFormat="1" applyFont="1" applyFill="1" applyAlignment="1" applyProtection="1">
      <alignment horizontal="left"/>
      <protection/>
    </xf>
    <xf numFmtId="49" fontId="74" fillId="24" borderId="14" xfId="56" applyNumberFormat="1" applyFont="1" applyFill="1" applyBorder="1" applyAlignment="1">
      <alignment horizontal="center" vertical="center"/>
      <protection/>
    </xf>
    <xf numFmtId="49" fontId="65" fillId="24" borderId="14" xfId="56" applyNumberFormat="1" applyFont="1" applyFill="1" applyBorder="1" applyAlignment="1">
      <alignment horizontal="center" vertical="center"/>
      <protection/>
    </xf>
    <xf numFmtId="49" fontId="65" fillId="24" borderId="14" xfId="56" applyNumberFormat="1" applyFont="1" applyFill="1" applyBorder="1" applyAlignment="1">
      <alignment horizontal="center" vertical="center" textRotation="255"/>
      <protection/>
    </xf>
    <xf numFmtId="49" fontId="75" fillId="24" borderId="14" xfId="56" applyNumberFormat="1" applyFont="1" applyFill="1" applyBorder="1" applyAlignment="1">
      <alignment horizontal="center" vertical="center" textRotation="255" wrapText="1"/>
      <protection/>
    </xf>
    <xf numFmtId="49" fontId="62" fillId="27" borderId="0" xfId="56" applyNumberFormat="1" applyFont="1" applyFill="1" applyAlignment="1">
      <alignment horizontal="center" vertical="center"/>
      <protection/>
    </xf>
    <xf numFmtId="49" fontId="0" fillId="27" borderId="0" xfId="56" applyNumberFormat="1" applyFill="1" applyAlignment="1">
      <alignment horizontal="center" vertical="center"/>
      <protection/>
    </xf>
    <xf numFmtId="49" fontId="76" fillId="24" borderId="14" xfId="56" applyNumberFormat="1" applyFont="1" applyFill="1" applyBorder="1" applyAlignment="1">
      <alignment horizontal="left" vertical="center"/>
      <protection/>
    </xf>
    <xf numFmtId="0" fontId="57" fillId="24" borderId="14" xfId="56" applyFont="1" applyFill="1" applyBorder="1" applyAlignment="1">
      <alignment horizontal="center" vertical="center"/>
      <protection/>
    </xf>
    <xf numFmtId="49" fontId="78" fillId="24" borderId="14" xfId="56" applyNumberFormat="1" applyFont="1" applyFill="1" applyBorder="1" applyAlignment="1">
      <alignment horizontal="center" vertical="center"/>
      <protection/>
    </xf>
    <xf numFmtId="49" fontId="79" fillId="24" borderId="14" xfId="56" applyNumberFormat="1" applyFont="1" applyFill="1" applyBorder="1" applyAlignment="1">
      <alignment horizontal="center" vertical="center"/>
      <protection/>
    </xf>
    <xf numFmtId="0" fontId="0" fillId="27" borderId="0" xfId="56" applyFill="1">
      <alignment/>
      <protection/>
    </xf>
    <xf numFmtId="0" fontId="84" fillId="27" borderId="0" xfId="0" applyFont="1" applyFill="1" applyAlignment="1" applyProtection="1">
      <alignment horizontal="left"/>
      <protection/>
    </xf>
    <xf numFmtId="0" fontId="88" fillId="24" borderId="0" xfId="0" applyFont="1" applyFill="1" applyAlignment="1" applyProtection="1">
      <alignment horizontal="right"/>
      <protection/>
    </xf>
    <xf numFmtId="49" fontId="89" fillId="24" borderId="0" xfId="0" applyNumberFormat="1" applyFont="1" applyFill="1" applyAlignment="1" applyProtection="1">
      <alignment horizontal="left"/>
      <protection/>
    </xf>
    <xf numFmtId="0" fontId="90" fillId="24" borderId="0" xfId="0" applyFont="1" applyFill="1" applyAlignment="1" applyProtection="1">
      <alignment horizontal="right"/>
      <protection/>
    </xf>
    <xf numFmtId="0" fontId="90" fillId="24" borderId="0" xfId="0" applyFont="1" applyFill="1" applyAlignment="1" applyProtection="1">
      <alignment horizontal="left"/>
      <protection/>
    </xf>
    <xf numFmtId="0" fontId="91" fillId="27" borderId="0" xfId="0" applyFont="1" applyFill="1" applyAlignment="1" applyProtection="1">
      <alignment horizontal="left"/>
      <protection/>
    </xf>
    <xf numFmtId="0" fontId="92" fillId="27" borderId="0" xfId="0" applyFont="1" applyFill="1" applyAlignment="1" applyProtection="1">
      <alignment horizontal="left"/>
      <protection locked="0"/>
    </xf>
    <xf numFmtId="189" fontId="92" fillId="27" borderId="0" xfId="0" applyNumberFormat="1" applyFont="1" applyFill="1" applyAlignment="1" applyProtection="1">
      <alignment horizontal="left"/>
      <protection locked="0"/>
    </xf>
    <xf numFmtId="190" fontId="72" fillId="24" borderId="0" xfId="0" applyNumberFormat="1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4" fillId="27" borderId="0" xfId="0" applyFont="1" applyFill="1" applyAlignment="1" applyProtection="1">
      <alignment/>
      <protection/>
    </xf>
    <xf numFmtId="0" fontId="93" fillId="7" borderId="14" xfId="0" applyFont="1" applyFill="1" applyBorder="1" applyAlignment="1" applyProtection="1">
      <alignment/>
      <protection/>
    </xf>
    <xf numFmtId="0" fontId="5" fillId="25" borderId="14" xfId="0" applyFont="1" applyFill="1" applyBorder="1" applyAlignment="1" applyProtection="1">
      <alignment horizontal="right"/>
      <protection locked="0"/>
    </xf>
    <xf numFmtId="0" fontId="94" fillId="24" borderId="0" xfId="0" applyFont="1" applyFill="1" applyAlignment="1" applyProtection="1">
      <alignment horizontal="center"/>
      <protection/>
    </xf>
    <xf numFmtId="0" fontId="95" fillId="24" borderId="0" xfId="0" applyFont="1" applyFill="1" applyAlignment="1" applyProtection="1">
      <alignment horizontal="left"/>
      <protection/>
    </xf>
    <xf numFmtId="0" fontId="4" fillId="27" borderId="0" xfId="0" applyFont="1" applyFill="1" applyAlignment="1" applyProtection="1">
      <alignment horizontal="right"/>
      <protection/>
    </xf>
    <xf numFmtId="0" fontId="96" fillId="25" borderId="14" xfId="0" applyFont="1" applyFill="1" applyBorder="1" applyAlignment="1" applyProtection="1">
      <alignment horizontal="right"/>
      <protection locked="0"/>
    </xf>
    <xf numFmtId="0" fontId="98" fillId="27" borderId="13" xfId="54" applyFont="1" applyFill="1" applyBorder="1" applyAlignment="1">
      <alignment horizontal="center" vertical="center"/>
      <protection/>
    </xf>
    <xf numFmtId="0" fontId="100" fillId="27" borderId="0" xfId="0" applyFont="1" applyFill="1" applyAlignment="1" applyProtection="1">
      <alignment horizontal="center" vertical="center"/>
      <protection/>
    </xf>
    <xf numFmtId="0" fontId="101" fillId="27" borderId="0" xfId="0" applyFont="1" applyFill="1" applyAlignment="1">
      <alignment vertical="center"/>
    </xf>
    <xf numFmtId="189" fontId="103" fillId="27" borderId="0" xfId="0" applyNumberFormat="1" applyFont="1" applyFill="1" applyAlignment="1" applyProtection="1">
      <alignment horizontal="center" vertical="center"/>
      <protection/>
    </xf>
    <xf numFmtId="0" fontId="104" fillId="24" borderId="0" xfId="0" applyFont="1" applyFill="1" applyAlignment="1">
      <alignment vertical="center"/>
    </xf>
    <xf numFmtId="0" fontId="105" fillId="24" borderId="15" xfId="0" applyFont="1" applyFill="1" applyBorder="1" applyAlignment="1">
      <alignment vertical="center"/>
    </xf>
    <xf numFmtId="0" fontId="106" fillId="24" borderId="15" xfId="0" applyFont="1" applyFill="1" applyBorder="1" applyAlignment="1">
      <alignment vertical="center"/>
    </xf>
    <xf numFmtId="0" fontId="107" fillId="24" borderId="0" xfId="0" applyFont="1" applyFill="1" applyBorder="1" applyAlignment="1">
      <alignment vertical="center"/>
    </xf>
    <xf numFmtId="0" fontId="101" fillId="24" borderId="0" xfId="0" applyFont="1" applyFill="1" applyAlignment="1">
      <alignment vertical="center"/>
    </xf>
    <xf numFmtId="0" fontId="108" fillId="27" borderId="0" xfId="0" applyFont="1" applyFill="1" applyAlignment="1">
      <alignment vertical="center"/>
    </xf>
    <xf numFmtId="0" fontId="105" fillId="24" borderId="0" xfId="0" applyFont="1" applyFill="1" applyAlignment="1">
      <alignment vertical="center"/>
    </xf>
    <xf numFmtId="0" fontId="104" fillId="24" borderId="16" xfId="0" applyFont="1" applyFill="1" applyBorder="1" applyAlignment="1">
      <alignment vertical="center"/>
    </xf>
    <xf numFmtId="0" fontId="105" fillId="24" borderId="17" xfId="0" applyFont="1" applyFill="1" applyBorder="1" applyAlignment="1">
      <alignment vertical="center"/>
    </xf>
    <xf numFmtId="0" fontId="104" fillId="24" borderId="15" xfId="0" applyFont="1" applyFill="1" applyBorder="1" applyAlignment="1">
      <alignment vertical="center"/>
    </xf>
    <xf numFmtId="0" fontId="104" fillId="24" borderId="0" xfId="0" applyFont="1" applyFill="1" applyBorder="1" applyAlignment="1">
      <alignment vertical="center"/>
    </xf>
    <xf numFmtId="0" fontId="106" fillId="24" borderId="18" xfId="0" applyFont="1" applyFill="1" applyBorder="1" applyAlignment="1">
      <alignment vertical="center"/>
    </xf>
    <xf numFmtId="0" fontId="105" fillId="24" borderId="19" xfId="0" applyFont="1" applyFill="1" applyBorder="1" applyAlignment="1">
      <alignment vertical="center"/>
    </xf>
    <xf numFmtId="0" fontId="108" fillId="24" borderId="0" xfId="0" applyFont="1" applyFill="1" applyBorder="1" applyAlignment="1">
      <alignment vertical="center"/>
    </xf>
    <xf numFmtId="0" fontId="105" fillId="24" borderId="0" xfId="0" applyFont="1" applyFill="1" applyBorder="1" applyAlignment="1">
      <alignment vertical="center"/>
    </xf>
    <xf numFmtId="0" fontId="104" fillId="24" borderId="18" xfId="0" applyFont="1" applyFill="1" applyBorder="1" applyAlignment="1">
      <alignment vertical="center"/>
    </xf>
    <xf numFmtId="0" fontId="105" fillId="24" borderId="20" xfId="0" applyFont="1" applyFill="1" applyBorder="1" applyAlignment="1">
      <alignment vertical="center"/>
    </xf>
    <xf numFmtId="0" fontId="104" fillId="24" borderId="15" xfId="0" applyFont="1" applyFill="1" applyBorder="1" applyAlignment="1">
      <alignment horizontal="left" vertical="center"/>
    </xf>
    <xf numFmtId="0" fontId="104" fillId="24" borderId="0" xfId="0" applyFont="1" applyFill="1" applyBorder="1" applyAlignment="1">
      <alignment horizontal="right" vertical="center"/>
    </xf>
    <xf numFmtId="0" fontId="101" fillId="24" borderId="0" xfId="0" applyFont="1" applyFill="1" applyBorder="1" applyAlignment="1">
      <alignment vertical="center"/>
    </xf>
    <xf numFmtId="0" fontId="109" fillId="24" borderId="0" xfId="0" applyFont="1" applyFill="1" applyBorder="1" applyAlignment="1">
      <alignment horizontal="right" vertical="center"/>
    </xf>
    <xf numFmtId="0" fontId="105" fillId="24" borderId="15" xfId="0" applyFont="1" applyFill="1" applyBorder="1" applyAlignment="1" applyProtection="1">
      <alignment horizontal="left" vertical="center"/>
      <protection/>
    </xf>
    <xf numFmtId="0" fontId="106" fillId="24" borderId="15" xfId="0" applyFont="1" applyFill="1" applyBorder="1" applyAlignment="1" applyProtection="1">
      <alignment horizontal="left" vertical="center"/>
      <protection/>
    </xf>
    <xf numFmtId="0" fontId="104" fillId="24" borderId="0" xfId="0" applyFont="1" applyFill="1" applyAlignment="1">
      <alignment horizontal="right" vertical="center"/>
    </xf>
    <xf numFmtId="0" fontId="109" fillId="24" borderId="0" xfId="0" applyFont="1" applyFill="1" applyAlignment="1">
      <alignment horizontal="right" vertical="center"/>
    </xf>
    <xf numFmtId="0" fontId="105" fillId="24" borderId="15" xfId="0" applyFont="1" applyFill="1" applyBorder="1" applyAlignment="1" applyProtection="1">
      <alignment horizontal="right" vertical="center"/>
      <protection/>
    </xf>
    <xf numFmtId="0" fontId="105" fillId="24" borderId="0" xfId="0" applyFont="1" applyFill="1" applyBorder="1" applyAlignment="1" applyProtection="1">
      <alignment horizontal="left" vertical="center"/>
      <protection/>
    </xf>
    <xf numFmtId="0" fontId="104" fillId="24" borderId="21" xfId="0" applyFont="1" applyFill="1" applyBorder="1" applyAlignment="1">
      <alignment vertical="center"/>
    </xf>
    <xf numFmtId="0" fontId="106" fillId="24" borderId="18" xfId="0" applyFont="1" applyFill="1" applyBorder="1" applyAlignment="1" applyProtection="1">
      <alignment horizontal="left" vertical="center"/>
      <protection/>
    </xf>
    <xf numFmtId="0" fontId="105" fillId="24" borderId="19" xfId="0" applyFont="1" applyFill="1" applyBorder="1" applyAlignment="1" applyProtection="1">
      <alignment horizontal="left" vertical="center"/>
      <protection/>
    </xf>
    <xf numFmtId="0" fontId="110" fillId="24" borderId="0" xfId="0" applyFont="1" applyFill="1" applyAlignment="1">
      <alignment vertical="center"/>
    </xf>
    <xf numFmtId="0" fontId="108" fillId="24" borderId="0" xfId="0" applyFont="1" applyFill="1" applyAlignment="1">
      <alignment vertical="center"/>
    </xf>
    <xf numFmtId="0" fontId="107" fillId="24" borderId="0" xfId="0" applyFont="1" applyFill="1" applyBorder="1" applyAlignment="1" applyProtection="1">
      <alignment horizontal="left" vertical="center"/>
      <protection/>
    </xf>
    <xf numFmtId="0" fontId="111" fillId="24" borderId="0" xfId="0" applyFont="1" applyFill="1" applyBorder="1" applyAlignment="1">
      <alignment horizontal="left" vertical="center"/>
    </xf>
    <xf numFmtId="0" fontId="111" fillId="24" borderId="0" xfId="0" applyFont="1" applyFill="1" applyAlignment="1">
      <alignment horizontal="right" vertical="center"/>
    </xf>
    <xf numFmtId="0" fontId="109" fillId="24" borderId="0" xfId="0" applyFont="1" applyFill="1" applyAlignment="1">
      <alignment vertical="center"/>
    </xf>
    <xf numFmtId="0" fontId="111" fillId="24" borderId="0" xfId="0" applyFont="1" applyFill="1" applyBorder="1" applyAlignment="1" applyProtection="1">
      <alignment horizontal="left" vertical="center"/>
      <protection/>
    </xf>
    <xf numFmtId="0" fontId="106" fillId="24" borderId="0" xfId="0" applyFont="1" applyFill="1" applyBorder="1" applyAlignment="1" applyProtection="1">
      <alignment horizontal="left" vertical="center"/>
      <protection/>
    </xf>
    <xf numFmtId="0" fontId="105" fillId="27" borderId="0" xfId="0" applyFont="1" applyFill="1" applyAlignment="1">
      <alignment vertical="center"/>
    </xf>
    <xf numFmtId="0" fontId="111" fillId="27" borderId="0" xfId="0" applyFont="1" applyFill="1" applyAlignment="1">
      <alignment vertical="center"/>
    </xf>
    <xf numFmtId="0" fontId="0" fillId="20" borderId="14" xfId="0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0" borderId="14" xfId="0" applyFill="1" applyBorder="1" applyAlignment="1">
      <alignment horizontal="center"/>
    </xf>
    <xf numFmtId="0" fontId="54" fillId="28" borderId="14" xfId="0" applyFont="1" applyFill="1" applyBorder="1" applyAlignment="1">
      <alignment horizontal="center" vertical="center"/>
    </xf>
    <xf numFmtId="0" fontId="114" fillId="28" borderId="14" xfId="0" applyFont="1" applyFill="1" applyBorder="1" applyAlignment="1">
      <alignment horizontal="left"/>
    </xf>
    <xf numFmtId="0" fontId="114" fillId="29" borderId="14" xfId="0" applyFont="1" applyFill="1" applyBorder="1" applyAlignment="1">
      <alignment horizontal="left"/>
    </xf>
    <xf numFmtId="0" fontId="54" fillId="29" borderId="14" xfId="0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/>
    </xf>
    <xf numFmtId="0" fontId="116" fillId="27" borderId="0" xfId="0" applyFont="1" applyFill="1" applyAlignment="1" applyProtection="1">
      <alignment horizontal="left"/>
      <protection locked="0"/>
    </xf>
    <xf numFmtId="189" fontId="116" fillId="27" borderId="0" xfId="0" applyNumberFormat="1" applyFont="1" applyFill="1" applyAlignment="1" applyProtection="1">
      <alignment horizontal="left"/>
      <protection locked="0"/>
    </xf>
    <xf numFmtId="0" fontId="6" fillId="7" borderId="14" xfId="0" applyFont="1" applyFill="1" applyBorder="1" applyAlignment="1" applyProtection="1">
      <alignment horizontal="center"/>
      <protection/>
    </xf>
    <xf numFmtId="0" fontId="117" fillId="24" borderId="0" xfId="0" applyFont="1" applyFill="1" applyAlignment="1" applyProtection="1">
      <alignment horizontal="center"/>
      <protection/>
    </xf>
    <xf numFmtId="0" fontId="118" fillId="24" borderId="0" xfId="0" applyFont="1" applyFill="1" applyAlignment="1" applyProtection="1">
      <alignment/>
      <protection/>
    </xf>
    <xf numFmtId="0" fontId="75" fillId="27" borderId="0" xfId="0" applyFont="1" applyFill="1" applyAlignment="1">
      <alignment/>
    </xf>
    <xf numFmtId="0" fontId="75" fillId="24" borderId="0" xfId="0" applyFont="1" applyFill="1" applyAlignment="1" applyProtection="1">
      <alignment/>
      <protection/>
    </xf>
    <xf numFmtId="0" fontId="121" fillId="24" borderId="0" xfId="0" applyFont="1" applyFill="1" applyAlignment="1" applyProtection="1">
      <alignment/>
      <protection/>
    </xf>
    <xf numFmtId="0" fontId="122" fillId="24" borderId="15" xfId="0" applyFont="1" applyFill="1" applyBorder="1" applyAlignment="1" applyProtection="1">
      <alignment/>
      <protection/>
    </xf>
    <xf numFmtId="0" fontId="123" fillId="24" borderId="15" xfId="0" applyFont="1" applyFill="1" applyBorder="1" applyAlignment="1" applyProtection="1">
      <alignment horizontal="left"/>
      <protection/>
    </xf>
    <xf numFmtId="0" fontId="123" fillId="24" borderId="0" xfId="0" applyFont="1" applyFill="1" applyBorder="1" applyAlignment="1" applyProtection="1">
      <alignment horizontal="left"/>
      <protection/>
    </xf>
    <xf numFmtId="0" fontId="122" fillId="24" borderId="0" xfId="0" applyFont="1" applyFill="1" applyAlignment="1" applyProtection="1">
      <alignment/>
      <protection/>
    </xf>
    <xf numFmtId="0" fontId="121" fillId="24" borderId="16" xfId="0" applyFont="1" applyFill="1" applyBorder="1" applyAlignment="1" applyProtection="1">
      <alignment/>
      <protection/>
    </xf>
    <xf numFmtId="0" fontId="122" fillId="24" borderId="17" xfId="0" applyFont="1" applyFill="1" applyBorder="1" applyAlignment="1" applyProtection="1">
      <alignment/>
      <protection/>
    </xf>
    <xf numFmtId="0" fontId="75" fillId="24" borderId="15" xfId="0" applyFont="1" applyFill="1" applyBorder="1" applyAlignment="1" applyProtection="1">
      <alignment horizontal="left"/>
      <protection/>
    </xf>
    <xf numFmtId="0" fontId="75" fillId="24" borderId="0" xfId="0" applyFont="1" applyFill="1" applyBorder="1" applyAlignment="1" applyProtection="1">
      <alignment horizontal="left"/>
      <protection/>
    </xf>
    <xf numFmtId="0" fontId="75" fillId="24" borderId="0" xfId="0" applyFont="1" applyFill="1" applyAlignment="1" applyProtection="1">
      <alignment/>
      <protection/>
    </xf>
    <xf numFmtId="0" fontId="123" fillId="24" borderId="18" xfId="0" applyFont="1" applyFill="1" applyBorder="1" applyAlignment="1" applyProtection="1">
      <alignment horizontal="left"/>
      <protection/>
    </xf>
    <xf numFmtId="0" fontId="122" fillId="24" borderId="19" xfId="0" applyFont="1" applyFill="1" applyBorder="1" applyAlignment="1" applyProtection="1">
      <alignment horizontal="left"/>
      <protection/>
    </xf>
    <xf numFmtId="0" fontId="75" fillId="24" borderId="16" xfId="0" applyFont="1" applyFill="1" applyBorder="1" applyAlignment="1" applyProtection="1">
      <alignment/>
      <protection/>
    </xf>
    <xf numFmtId="0" fontId="75" fillId="24" borderId="0" xfId="0" applyFont="1" applyFill="1" applyBorder="1" applyAlignment="1" applyProtection="1">
      <alignment/>
      <protection/>
    </xf>
    <xf numFmtId="0" fontId="122" fillId="24" borderId="0" xfId="0" applyFont="1" applyFill="1" applyBorder="1" applyAlignment="1" applyProtection="1">
      <alignment horizontal="left"/>
      <protection/>
    </xf>
    <xf numFmtId="0" fontId="122" fillId="24" borderId="19" xfId="0" applyFont="1" applyFill="1" applyBorder="1" applyAlignment="1" applyProtection="1">
      <alignment/>
      <protection/>
    </xf>
    <xf numFmtId="0" fontId="75" fillId="24" borderId="18" xfId="0" applyFont="1" applyFill="1" applyBorder="1" applyAlignment="1" applyProtection="1">
      <alignment horizontal="left"/>
      <protection/>
    </xf>
    <xf numFmtId="0" fontId="122" fillId="24" borderId="20" xfId="0" applyFont="1" applyFill="1" applyBorder="1" applyAlignment="1" applyProtection="1">
      <alignment horizontal="left"/>
      <protection/>
    </xf>
    <xf numFmtId="0" fontId="75" fillId="24" borderId="0" xfId="0" applyFont="1" applyFill="1" applyAlignment="1" applyProtection="1">
      <alignment horizontal="center"/>
      <protection/>
    </xf>
    <xf numFmtId="0" fontId="75" fillId="24" borderId="15" xfId="0" applyFont="1" applyFill="1" applyBorder="1" applyAlignment="1" applyProtection="1">
      <alignment/>
      <protection/>
    </xf>
    <xf numFmtId="0" fontId="122" fillId="24" borderId="0" xfId="0" applyFont="1" applyFill="1" applyBorder="1" applyAlignment="1" applyProtection="1">
      <alignment/>
      <protection/>
    </xf>
    <xf numFmtId="0" fontId="122" fillId="24" borderId="20" xfId="0" applyFont="1" applyFill="1" applyBorder="1" applyAlignment="1" applyProtection="1">
      <alignment/>
      <protection/>
    </xf>
    <xf numFmtId="0" fontId="75" fillId="24" borderId="19" xfId="0" applyFont="1" applyFill="1" applyBorder="1" applyAlignment="1" applyProtection="1">
      <alignment/>
      <protection/>
    </xf>
    <xf numFmtId="0" fontId="121" fillId="24" borderId="20" xfId="0" applyFont="1" applyFill="1" applyBorder="1" applyAlignment="1" applyProtection="1">
      <alignment horizontal="left"/>
      <protection/>
    </xf>
    <xf numFmtId="0" fontId="75" fillId="24" borderId="20" xfId="0" applyFont="1" applyFill="1" applyBorder="1" applyAlignment="1" applyProtection="1">
      <alignment/>
      <protection/>
    </xf>
    <xf numFmtId="0" fontId="122" fillId="24" borderId="15" xfId="0" applyFont="1" applyFill="1" applyBorder="1" applyAlignment="1" applyProtection="1">
      <alignment horizontal="left"/>
      <protection/>
    </xf>
    <xf numFmtId="0" fontId="75" fillId="24" borderId="20" xfId="0" applyFont="1" applyFill="1" applyBorder="1" applyAlignment="1" applyProtection="1">
      <alignment horizontal="left"/>
      <protection/>
    </xf>
    <xf numFmtId="0" fontId="123" fillId="24" borderId="19" xfId="0" applyFont="1" applyFill="1" applyBorder="1" applyAlignment="1" applyProtection="1">
      <alignment horizontal="left"/>
      <protection/>
    </xf>
    <xf numFmtId="0" fontId="121" fillId="24" borderId="15" xfId="0" applyFont="1" applyFill="1" applyBorder="1" applyAlignment="1" applyProtection="1">
      <alignment horizontal="left"/>
      <protection/>
    </xf>
    <xf numFmtId="0" fontId="121" fillId="24" borderId="0" xfId="0" applyFont="1" applyFill="1" applyBorder="1" applyAlignment="1" applyProtection="1">
      <alignment horizontal="left"/>
      <protection/>
    </xf>
    <xf numFmtId="0" fontId="121" fillId="24" borderId="18" xfId="0" applyFont="1" applyFill="1" applyBorder="1" applyAlignment="1" applyProtection="1">
      <alignment horizontal="left"/>
      <protection/>
    </xf>
    <xf numFmtId="0" fontId="124" fillId="24" borderId="16" xfId="0" applyFont="1" applyFill="1" applyBorder="1" applyAlignment="1" applyProtection="1">
      <alignment/>
      <protection/>
    </xf>
    <xf numFmtId="0" fontId="121" fillId="24" borderId="0" xfId="0" applyFont="1" applyFill="1" applyBorder="1" applyAlignment="1" applyProtection="1">
      <alignment/>
      <protection/>
    </xf>
    <xf numFmtId="0" fontId="75" fillId="24" borderId="0" xfId="0" applyFont="1" applyFill="1" applyBorder="1" applyAlignment="1" applyProtection="1">
      <alignment horizontal="right"/>
      <protection/>
    </xf>
    <xf numFmtId="0" fontId="124" fillId="24" borderId="0" xfId="0" applyFont="1" applyFill="1" applyAlignment="1" applyProtection="1">
      <alignment horizontal="right"/>
      <protection/>
    </xf>
    <xf numFmtId="0" fontId="75" fillId="24" borderId="0" xfId="0" applyFont="1" applyFill="1" applyAlignment="1" applyProtection="1">
      <alignment horizontal="right"/>
      <protection/>
    </xf>
    <xf numFmtId="0" fontId="124" fillId="24" borderId="0" xfId="0" applyFont="1" applyFill="1" applyBorder="1" applyAlignment="1" applyProtection="1">
      <alignment horizontal="right"/>
      <protection/>
    </xf>
    <xf numFmtId="0" fontId="62" fillId="27" borderId="0" xfId="57" applyFont="1" applyFill="1" applyProtection="1">
      <alignment/>
      <protection/>
    </xf>
    <xf numFmtId="0" fontId="0" fillId="27" borderId="0" xfId="57" applyFill="1" applyProtection="1">
      <alignment/>
      <protection/>
    </xf>
    <xf numFmtId="0" fontId="69" fillId="24" borderId="0" xfId="57" applyFont="1" applyFill="1" applyAlignment="1" applyProtection="1">
      <alignment horizontal="right"/>
      <protection/>
    </xf>
    <xf numFmtId="49" fontId="70" fillId="24" borderId="0" xfId="57" applyNumberFormat="1" applyFont="1" applyFill="1" applyAlignment="1" applyProtection="1">
      <alignment horizontal="left"/>
      <protection/>
    </xf>
    <xf numFmtId="0" fontId="71" fillId="24" borderId="0" xfId="57" applyFont="1" applyFill="1" applyAlignment="1" applyProtection="1">
      <alignment horizontal="left"/>
      <protection/>
    </xf>
    <xf numFmtId="49" fontId="62" fillId="27" borderId="0" xfId="57" applyNumberFormat="1" applyFont="1" applyFill="1">
      <alignment/>
      <protection/>
    </xf>
    <xf numFmtId="49" fontId="0" fillId="27" borderId="0" xfId="57" applyNumberFormat="1" applyFill="1">
      <alignment/>
      <protection/>
    </xf>
    <xf numFmtId="190" fontId="72" fillId="24" borderId="0" xfId="57" applyNumberFormat="1" applyFont="1" applyFill="1" applyAlignment="1" applyProtection="1">
      <alignment horizontal="left"/>
      <protection/>
    </xf>
    <xf numFmtId="49" fontId="74" fillId="24" borderId="14" xfId="57" applyNumberFormat="1" applyFont="1" applyFill="1" applyBorder="1" applyAlignment="1">
      <alignment horizontal="center" vertical="center"/>
      <protection/>
    </xf>
    <xf numFmtId="49" fontId="65" fillId="24" borderId="14" xfId="57" applyNumberFormat="1" applyFont="1" applyFill="1" applyBorder="1" applyAlignment="1">
      <alignment horizontal="center" vertical="center"/>
      <protection/>
    </xf>
    <xf numFmtId="49" fontId="65" fillId="24" borderId="14" xfId="57" applyNumberFormat="1" applyFont="1" applyFill="1" applyBorder="1" applyAlignment="1">
      <alignment horizontal="center" vertical="center" textRotation="255"/>
      <protection/>
    </xf>
    <xf numFmtId="49" fontId="75" fillId="24" borderId="14" xfId="57" applyNumberFormat="1" applyFont="1" applyFill="1" applyBorder="1" applyAlignment="1">
      <alignment horizontal="center" vertical="center" textRotation="255" wrapText="1"/>
      <protection/>
    </xf>
    <xf numFmtId="49" fontId="62" fillId="27" borderId="0" xfId="57" applyNumberFormat="1" applyFont="1" applyFill="1" applyAlignment="1">
      <alignment horizontal="center" vertical="center"/>
      <protection/>
    </xf>
    <xf numFmtId="49" fontId="0" fillId="27" borderId="0" xfId="57" applyNumberFormat="1" applyFill="1" applyAlignment="1">
      <alignment horizontal="center" vertical="center"/>
      <protection/>
    </xf>
    <xf numFmtId="49" fontId="80" fillId="24" borderId="14" xfId="57" applyNumberFormat="1" applyFont="1" applyFill="1" applyBorder="1" applyAlignment="1">
      <alignment horizontal="left" vertical="center"/>
      <protection/>
    </xf>
    <xf numFmtId="0" fontId="57" fillId="24" borderId="14" xfId="57" applyFont="1" applyFill="1" applyBorder="1" applyAlignment="1">
      <alignment horizontal="center" vertical="center"/>
      <protection/>
    </xf>
    <xf numFmtId="49" fontId="78" fillId="24" borderId="14" xfId="57" applyNumberFormat="1" applyFont="1" applyFill="1" applyBorder="1" applyAlignment="1">
      <alignment horizontal="center" vertical="center"/>
      <protection/>
    </xf>
    <xf numFmtId="49" fontId="79" fillId="24" borderId="14" xfId="57" applyNumberFormat="1" applyFont="1" applyFill="1" applyBorder="1" applyAlignment="1">
      <alignment horizontal="center" vertical="center"/>
      <protection/>
    </xf>
    <xf numFmtId="49" fontId="76" fillId="24" borderId="14" xfId="57" applyNumberFormat="1" applyFont="1" applyFill="1" applyBorder="1" applyAlignment="1">
      <alignment horizontal="left" vertical="center"/>
      <protection/>
    </xf>
    <xf numFmtId="49" fontId="78" fillId="24" borderId="14" xfId="57" applyNumberFormat="1" applyFont="1" applyFill="1" applyBorder="1" applyAlignment="1">
      <alignment horizontal="left" vertical="center"/>
      <protection/>
    </xf>
    <xf numFmtId="0" fontId="0" fillId="27" borderId="0" xfId="57" applyFill="1">
      <alignment/>
      <protection/>
    </xf>
    <xf numFmtId="0" fontId="5" fillId="7" borderId="14" xfId="0" applyFont="1" applyFill="1" applyBorder="1" applyAlignment="1" applyProtection="1">
      <alignment horizontal="right"/>
      <protection locked="0"/>
    </xf>
    <xf numFmtId="0" fontId="96" fillId="25" borderId="14" xfId="0" applyFont="1" applyFill="1" applyBorder="1" applyAlignment="1" applyProtection="1">
      <alignment horizontal="right"/>
      <protection locked="0"/>
    </xf>
    <xf numFmtId="0" fontId="75" fillId="24" borderId="0" xfId="0" applyFont="1" applyFill="1" applyAlignment="1" applyProtection="1">
      <alignment vertical="center"/>
      <protection/>
    </xf>
    <xf numFmtId="0" fontId="121" fillId="24" borderId="0" xfId="0" applyFont="1" applyFill="1" applyAlignment="1" applyProtection="1">
      <alignment vertical="center"/>
      <protection/>
    </xf>
    <xf numFmtId="0" fontId="105" fillId="24" borderId="15" xfId="0" applyFont="1" applyFill="1" applyBorder="1" applyAlignment="1" applyProtection="1">
      <alignment horizontal="center" vertical="center"/>
      <protection/>
    </xf>
    <xf numFmtId="0" fontId="123" fillId="24" borderId="15" xfId="0" applyFont="1" applyFill="1" applyBorder="1" applyAlignment="1" applyProtection="1">
      <alignment horizontal="left" vertical="center"/>
      <protection/>
    </xf>
    <xf numFmtId="0" fontId="123" fillId="24" borderId="0" xfId="0" applyFont="1" applyFill="1" applyBorder="1" applyAlignment="1" applyProtection="1">
      <alignment horizontal="left" vertical="center"/>
      <protection/>
    </xf>
    <xf numFmtId="0" fontId="65" fillId="27" borderId="0" xfId="0" applyFont="1" applyFill="1" applyAlignment="1">
      <alignment/>
    </xf>
    <xf numFmtId="0" fontId="105" fillId="24" borderId="0" xfId="0" applyFont="1" applyFill="1" applyAlignment="1" applyProtection="1">
      <alignment horizontal="center" vertical="center"/>
      <protection/>
    </xf>
    <xf numFmtId="0" fontId="121" fillId="24" borderId="16" xfId="0" applyFont="1" applyFill="1" applyBorder="1" applyAlignment="1" applyProtection="1">
      <alignment vertical="center"/>
      <protection/>
    </xf>
    <xf numFmtId="0" fontId="105" fillId="24" borderId="0" xfId="0" applyFont="1" applyFill="1" applyBorder="1" applyAlignment="1" applyProtection="1">
      <alignment horizontal="center" vertical="center"/>
      <protection/>
    </xf>
    <xf numFmtId="0" fontId="75" fillId="24" borderId="15" xfId="0" applyFont="1" applyFill="1" applyBorder="1" applyAlignment="1" applyProtection="1">
      <alignment horizontal="left" vertical="center"/>
      <protection/>
    </xf>
    <xf numFmtId="0" fontId="75" fillId="24" borderId="0" xfId="0" applyFont="1" applyFill="1" applyBorder="1" applyAlignment="1" applyProtection="1">
      <alignment horizontal="center" vertical="center"/>
      <protection/>
    </xf>
    <xf numFmtId="0" fontId="75" fillId="24" borderId="0" xfId="0" applyFont="1" applyFill="1" applyAlignment="1" applyProtection="1">
      <alignment horizontal="center" vertical="center"/>
      <protection/>
    </xf>
    <xf numFmtId="0" fontId="123" fillId="24" borderId="18" xfId="0" applyFont="1" applyFill="1" applyBorder="1" applyAlignment="1" applyProtection="1">
      <alignment horizontal="left" vertical="center"/>
      <protection/>
    </xf>
    <xf numFmtId="0" fontId="123" fillId="24" borderId="19" xfId="0" applyFont="1" applyFill="1" applyBorder="1" applyAlignment="1" applyProtection="1">
      <alignment horizontal="center" vertical="center"/>
      <protection/>
    </xf>
    <xf numFmtId="0" fontId="75" fillId="24" borderId="16" xfId="0" applyFont="1" applyFill="1" applyBorder="1" applyAlignment="1" applyProtection="1">
      <alignment vertical="center"/>
      <protection/>
    </xf>
    <xf numFmtId="0" fontId="123" fillId="24" borderId="0" xfId="0" applyFont="1" applyFill="1" applyBorder="1" applyAlignment="1" applyProtection="1">
      <alignment horizontal="center" vertical="center"/>
      <protection/>
    </xf>
    <xf numFmtId="0" fontId="121" fillId="24" borderId="19" xfId="0" applyFont="1" applyFill="1" applyBorder="1" applyAlignment="1" applyProtection="1">
      <alignment horizontal="center" vertical="center"/>
      <protection/>
    </xf>
    <xf numFmtId="0" fontId="121" fillId="24" borderId="18" xfId="0" applyFont="1" applyFill="1" applyBorder="1" applyAlignment="1" applyProtection="1">
      <alignment horizontal="left" vertical="center"/>
      <protection/>
    </xf>
    <xf numFmtId="0" fontId="121" fillId="24" borderId="20" xfId="0" applyFont="1" applyFill="1" applyBorder="1" applyAlignment="1" applyProtection="1">
      <alignment horizontal="center" vertical="center"/>
      <protection/>
    </xf>
    <xf numFmtId="0" fontId="121" fillId="24" borderId="0" xfId="0" applyFont="1" applyFill="1" applyAlignment="1" applyProtection="1">
      <alignment horizontal="center" vertical="center"/>
      <protection/>
    </xf>
    <xf numFmtId="0" fontId="121" fillId="24" borderId="15" xfId="0" applyFont="1" applyFill="1" applyBorder="1" applyAlignment="1" applyProtection="1">
      <alignment horizontal="left" vertical="center"/>
      <protection/>
    </xf>
    <xf numFmtId="0" fontId="121" fillId="24" borderId="0" xfId="0" applyFont="1" applyFill="1" applyBorder="1" applyAlignment="1" applyProtection="1">
      <alignment horizontal="center" vertical="center"/>
      <protection/>
    </xf>
    <xf numFmtId="0" fontId="75" fillId="24" borderId="19" xfId="0" applyFont="1" applyFill="1" applyBorder="1" applyAlignment="1" applyProtection="1">
      <alignment horizontal="center" vertical="center"/>
      <protection/>
    </xf>
    <xf numFmtId="0" fontId="75" fillId="24" borderId="20" xfId="0" applyFont="1" applyFill="1" applyBorder="1" applyAlignment="1" applyProtection="1">
      <alignment horizontal="center" vertical="center"/>
      <protection/>
    </xf>
    <xf numFmtId="0" fontId="75" fillId="24" borderId="18" xfId="0" applyFont="1" applyFill="1" applyBorder="1" applyAlignment="1" applyProtection="1">
      <alignment horizontal="left" vertical="center"/>
      <protection/>
    </xf>
    <xf numFmtId="0" fontId="105" fillId="24" borderId="17" xfId="0" applyFont="1" applyFill="1" applyBorder="1" applyAlignment="1" applyProtection="1">
      <alignment horizontal="center" vertical="center"/>
      <protection/>
    </xf>
    <xf numFmtId="0" fontId="124" fillId="24" borderId="0" xfId="0" applyFont="1" applyFill="1" applyAlignment="1" applyProtection="1">
      <alignment horizontal="right" vertical="center"/>
      <protection/>
    </xf>
    <xf numFmtId="0" fontId="75" fillId="24" borderId="20" xfId="0" applyFont="1" applyFill="1" applyBorder="1" applyAlignment="1" applyProtection="1">
      <alignment vertical="center"/>
      <protection/>
    </xf>
    <xf numFmtId="0" fontId="121" fillId="24" borderId="0" xfId="0" applyFont="1" applyFill="1" applyBorder="1" applyAlignment="1" applyProtection="1">
      <alignment vertical="center"/>
      <protection/>
    </xf>
    <xf numFmtId="0" fontId="75" fillId="24" borderId="20" xfId="0" applyFont="1" applyFill="1" applyBorder="1" applyAlignment="1" applyProtection="1">
      <alignment horizontal="left" vertical="center"/>
      <protection/>
    </xf>
    <xf numFmtId="0" fontId="75" fillId="24" borderId="0" xfId="0" applyFont="1" applyFill="1" applyBorder="1" applyAlignment="1" applyProtection="1">
      <alignment vertical="center"/>
      <protection/>
    </xf>
    <xf numFmtId="0" fontId="124" fillId="24" borderId="0" xfId="0" applyFont="1" applyFill="1" applyBorder="1" applyAlignment="1" applyProtection="1">
      <alignment horizontal="right" vertical="center"/>
      <protection/>
    </xf>
    <xf numFmtId="0" fontId="124" fillId="24" borderId="0" xfId="0" applyFont="1" applyFill="1" applyBorder="1" applyAlignment="1" applyProtection="1">
      <alignment horizontal="center" vertical="center"/>
      <protection/>
    </xf>
    <xf numFmtId="0" fontId="75" fillId="24" borderId="0" xfId="0" applyFont="1" applyFill="1" applyAlignment="1" applyProtection="1">
      <alignment horizontal="right" vertical="center"/>
      <protection/>
    </xf>
    <xf numFmtId="0" fontId="104" fillId="24" borderId="0" xfId="0" applyFont="1" applyFill="1" applyAlignment="1" applyProtection="1">
      <alignment vertical="center"/>
      <protection/>
    </xf>
    <xf numFmtId="0" fontId="124" fillId="24" borderId="0" xfId="0" applyFont="1" applyFill="1" applyAlignment="1" applyProtection="1">
      <alignment horizontal="center" vertical="center"/>
      <protection/>
    </xf>
    <xf numFmtId="0" fontId="75" fillId="27" borderId="0" xfId="0" applyFont="1" applyFill="1" applyAlignment="1">
      <alignment vertical="center"/>
    </xf>
    <xf numFmtId="0" fontId="104" fillId="27" borderId="0" xfId="0" applyFont="1" applyFill="1" applyAlignment="1">
      <alignment vertical="center"/>
    </xf>
    <xf numFmtId="0" fontId="75" fillId="27" borderId="0" xfId="0" applyFont="1" applyFill="1" applyAlignment="1">
      <alignment horizontal="center" vertical="center"/>
    </xf>
    <xf numFmtId="0" fontId="65" fillId="27" borderId="0" xfId="0" applyFont="1" applyFill="1" applyAlignment="1">
      <alignment vertical="center"/>
    </xf>
    <xf numFmtId="0" fontId="65" fillId="27" borderId="0" xfId="0" applyFont="1" applyFill="1" applyAlignment="1">
      <alignment horizontal="center" vertical="center"/>
    </xf>
    <xf numFmtId="0" fontId="126" fillId="27" borderId="0" xfId="0" applyFont="1" applyFill="1" applyAlignment="1">
      <alignment/>
    </xf>
    <xf numFmtId="189" fontId="127" fillId="24" borderId="0" xfId="0" applyNumberFormat="1" applyFont="1" applyFill="1" applyAlignment="1" applyProtection="1">
      <alignment horizontal="center" vertical="center"/>
      <protection/>
    </xf>
    <xf numFmtId="0" fontId="105" fillId="24" borderId="15" xfId="0" applyFont="1" applyFill="1" applyBorder="1" applyAlignment="1" applyProtection="1">
      <alignment horizontal="center"/>
      <protection/>
    </xf>
    <xf numFmtId="0" fontId="105" fillId="24" borderId="0" xfId="0" applyFont="1" applyFill="1" applyBorder="1" applyAlignment="1" applyProtection="1">
      <alignment horizontal="center"/>
      <protection/>
    </xf>
    <xf numFmtId="0" fontId="106" fillId="24" borderId="19" xfId="0" applyFont="1" applyFill="1" applyBorder="1" applyAlignment="1" applyProtection="1">
      <alignment horizontal="left"/>
      <protection/>
    </xf>
    <xf numFmtId="0" fontId="106" fillId="24" borderId="0" xfId="0" applyFont="1" applyFill="1" applyBorder="1" applyAlignment="1" applyProtection="1">
      <alignment horizontal="left"/>
      <protection/>
    </xf>
    <xf numFmtId="0" fontId="105" fillId="24" borderId="17" xfId="0" applyFont="1" applyFill="1" applyBorder="1" applyAlignment="1" applyProtection="1">
      <alignment horizontal="center"/>
      <protection/>
    </xf>
    <xf numFmtId="0" fontId="75" fillId="24" borderId="18" xfId="0" applyFont="1" applyFill="1" applyBorder="1" applyAlignment="1" applyProtection="1">
      <alignment/>
      <protection/>
    </xf>
    <xf numFmtId="0" fontId="121" fillId="24" borderId="18" xfId="0" applyFont="1" applyFill="1" applyBorder="1" applyAlignment="1" applyProtection="1">
      <alignment/>
      <protection/>
    </xf>
    <xf numFmtId="0" fontId="121" fillId="24" borderId="15" xfId="0" applyFont="1" applyFill="1" applyBorder="1" applyAlignment="1" applyProtection="1">
      <alignment/>
      <protection/>
    </xf>
    <xf numFmtId="0" fontId="123" fillId="24" borderId="20" xfId="0" applyFont="1" applyFill="1" applyBorder="1" applyAlignment="1" applyProtection="1">
      <alignment horizontal="left"/>
      <protection/>
    </xf>
    <xf numFmtId="0" fontId="104" fillId="24" borderId="0" xfId="0" applyFont="1" applyFill="1" applyBorder="1" applyAlignment="1" applyProtection="1">
      <alignment/>
      <protection/>
    </xf>
    <xf numFmtId="0" fontId="104" fillId="24" borderId="0" xfId="0" applyFont="1" applyFill="1" applyAlignment="1" applyProtection="1">
      <alignment/>
      <protection/>
    </xf>
    <xf numFmtId="0" fontId="106" fillId="24" borderId="22" xfId="0" applyFont="1" applyFill="1" applyBorder="1" applyAlignment="1" applyProtection="1">
      <alignment horizontal="left"/>
      <protection/>
    </xf>
    <xf numFmtId="0" fontId="75" fillId="24" borderId="22" xfId="0" applyFont="1" applyFill="1" applyBorder="1" applyAlignment="1" applyProtection="1">
      <alignment/>
      <protection/>
    </xf>
    <xf numFmtId="0" fontId="123" fillId="24" borderId="22" xfId="0" applyFont="1" applyFill="1" applyBorder="1" applyAlignment="1" applyProtection="1">
      <alignment horizontal="left"/>
      <protection/>
    </xf>
    <xf numFmtId="0" fontId="54" fillId="11" borderId="14" xfId="0" applyFont="1" applyFill="1" applyBorder="1" applyAlignment="1">
      <alignment horizontal="center"/>
    </xf>
    <xf numFmtId="0" fontId="114" fillId="17" borderId="14" xfId="0" applyFont="1" applyFill="1" applyBorder="1" applyAlignment="1">
      <alignment horizontal="left"/>
    </xf>
    <xf numFmtId="0" fontId="114" fillId="30" borderId="14" xfId="0" applyFont="1" applyFill="1" applyBorder="1" applyAlignment="1">
      <alignment horizontal="left"/>
    </xf>
    <xf numFmtId="0" fontId="54" fillId="31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4" borderId="10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right"/>
      <protection locked="0"/>
    </xf>
    <xf numFmtId="3" fontId="5" fillId="32" borderId="10" xfId="0" applyNumberFormat="1" applyFont="1" applyFill="1" applyBorder="1" applyAlignment="1" applyProtection="1">
      <alignment horizontal="right"/>
      <protection locked="0"/>
    </xf>
    <xf numFmtId="0" fontId="7" fillId="29" borderId="12" xfId="0" applyFont="1" applyFill="1" applyBorder="1" applyAlignment="1" applyProtection="1">
      <alignment horizontal="center"/>
      <protection/>
    </xf>
    <xf numFmtId="0" fontId="49" fillId="24" borderId="0" xfId="0" applyFont="1" applyFill="1" applyAlignment="1" applyProtection="1">
      <alignment horizontal="left"/>
      <protection/>
    </xf>
    <xf numFmtId="0" fontId="37" fillId="24" borderId="0" xfId="42" applyFont="1" applyFill="1" applyBorder="1" applyAlignment="1">
      <alignment horizontal="center" vertical="center"/>
    </xf>
    <xf numFmtId="0" fontId="43" fillId="24" borderId="0" xfId="0" applyFont="1" applyFill="1" applyAlignment="1" applyProtection="1">
      <alignment horizontal="left"/>
      <protection/>
    </xf>
    <xf numFmtId="0" fontId="50" fillId="24" borderId="0" xfId="0" applyFont="1" applyFill="1" applyAlignment="1" applyProtection="1">
      <alignment horizontal="left"/>
      <protection/>
    </xf>
    <xf numFmtId="0" fontId="51" fillId="24" borderId="0" xfId="0" applyFont="1" applyFill="1" applyBorder="1" applyAlignment="1" applyProtection="1">
      <alignment horizontal="right"/>
      <protection/>
    </xf>
    <xf numFmtId="0" fontId="47" fillId="24" borderId="0" xfId="0" applyFont="1" applyFill="1" applyAlignment="1" applyProtection="1">
      <alignment horizontal="left"/>
      <protection/>
    </xf>
    <xf numFmtId="0" fontId="36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Alignment="1" applyProtection="1">
      <alignment horizontal="left"/>
      <protection/>
    </xf>
    <xf numFmtId="0" fontId="52" fillId="27" borderId="0" xfId="54" applyFont="1" applyFill="1" applyBorder="1" applyAlignment="1">
      <alignment horizontal="center" vertical="center"/>
      <protection/>
    </xf>
    <xf numFmtId="0" fontId="28" fillId="24" borderId="0" xfId="0" applyFont="1" applyFill="1" applyAlignment="1" applyProtection="1">
      <alignment horizontal="left"/>
      <protection/>
    </xf>
    <xf numFmtId="0" fontId="37" fillId="24" borderId="23" xfId="42" applyFont="1" applyFill="1" applyBorder="1" applyAlignment="1" applyProtection="1">
      <alignment horizontal="center" vertical="center"/>
      <protection/>
    </xf>
    <xf numFmtId="0" fontId="115" fillId="24" borderId="0" xfId="0" applyFont="1" applyFill="1" applyAlignment="1" applyProtection="1">
      <alignment horizontal="left"/>
      <protection/>
    </xf>
    <xf numFmtId="0" fontId="72" fillId="24" borderId="0" xfId="0" applyFont="1" applyFill="1" applyAlignment="1" applyProtection="1">
      <alignment horizontal="center" vertical="center"/>
      <protection/>
    </xf>
    <xf numFmtId="190" fontId="72" fillId="4" borderId="0" xfId="0" applyNumberFormat="1" applyFont="1" applyFill="1" applyAlignment="1" applyProtection="1">
      <alignment horizontal="left" vertical="center"/>
      <protection/>
    </xf>
    <xf numFmtId="190" fontId="72" fillId="22" borderId="0" xfId="0" applyNumberFormat="1" applyFont="1" applyFill="1" applyAlignment="1" applyProtection="1">
      <alignment horizontal="center" vertical="center"/>
      <protection/>
    </xf>
    <xf numFmtId="190" fontId="72" fillId="33" borderId="0" xfId="0" applyNumberFormat="1" applyFont="1" applyFill="1" applyAlignment="1" applyProtection="1">
      <alignment horizontal="center" vertical="center"/>
      <protection/>
    </xf>
    <xf numFmtId="0" fontId="52" fillId="27" borderId="13" xfId="54" applyFont="1" applyFill="1" applyBorder="1" applyAlignment="1">
      <alignment horizontal="center" vertical="center"/>
      <protection/>
    </xf>
    <xf numFmtId="0" fontId="120" fillId="24" borderId="0" xfId="0" applyFont="1" applyFill="1" applyAlignment="1" applyProtection="1">
      <alignment horizontal="center"/>
      <protection/>
    </xf>
    <xf numFmtId="0" fontId="125" fillId="24" borderId="0" xfId="0" applyFont="1" applyFill="1" applyAlignment="1" applyProtection="1">
      <alignment horizontal="center" vertical="center"/>
      <protection/>
    </xf>
    <xf numFmtId="0" fontId="86" fillId="27" borderId="13" xfId="54" applyFont="1" applyFill="1" applyBorder="1" applyAlignment="1">
      <alignment horizontal="center" vertical="center"/>
      <protection/>
    </xf>
    <xf numFmtId="0" fontId="124" fillId="24" borderId="22" xfId="0" applyFont="1" applyFill="1" applyBorder="1" applyAlignment="1" applyProtection="1">
      <alignment horizontal="right"/>
      <protection/>
    </xf>
    <xf numFmtId="0" fontId="125" fillId="24" borderId="0" xfId="0" applyFont="1" applyFill="1" applyAlignment="1">
      <alignment horizontal="center"/>
    </xf>
    <xf numFmtId="0" fontId="120" fillId="24" borderId="0" xfId="0" applyFont="1" applyFill="1" applyAlignment="1" applyProtection="1">
      <alignment horizontal="center" vertical="center"/>
      <protection/>
    </xf>
    <xf numFmtId="0" fontId="113" fillId="20" borderId="24" xfId="0" applyFont="1" applyFill="1" applyBorder="1" applyAlignment="1">
      <alignment horizontal="center" vertical="center"/>
    </xf>
    <xf numFmtId="0" fontId="113" fillId="20" borderId="25" xfId="0" applyFont="1" applyFill="1" applyBorder="1" applyAlignment="1">
      <alignment horizontal="center" vertical="center"/>
    </xf>
    <xf numFmtId="0" fontId="112" fillId="20" borderId="24" xfId="0" applyFont="1" applyFill="1" applyBorder="1" applyAlignment="1">
      <alignment horizontal="center" vertical="center"/>
    </xf>
    <xf numFmtId="0" fontId="112" fillId="20" borderId="25" xfId="0" applyFont="1" applyFill="1" applyBorder="1" applyAlignment="1">
      <alignment horizontal="center" vertical="center"/>
    </xf>
    <xf numFmtId="0" fontId="119" fillId="24" borderId="0" xfId="0" applyFont="1" applyFill="1" applyAlignment="1" applyProtection="1">
      <alignment horizontal="center" vertical="center"/>
      <protection/>
    </xf>
    <xf numFmtId="0" fontId="87" fillId="24" borderId="0" xfId="0" applyFont="1" applyFill="1" applyAlignment="1" applyProtection="1">
      <alignment horizontal="left"/>
      <protection/>
    </xf>
    <xf numFmtId="0" fontId="57" fillId="24" borderId="23" xfId="42" applyFont="1" applyFill="1" applyBorder="1" applyAlignment="1" applyProtection="1">
      <alignment horizontal="center" vertical="center"/>
      <protection/>
    </xf>
    <xf numFmtId="0" fontId="99" fillId="24" borderId="0" xfId="0" applyFont="1" applyFill="1" applyAlignment="1" applyProtection="1">
      <alignment horizontal="center" vertical="center"/>
      <protection/>
    </xf>
    <xf numFmtId="189" fontId="102" fillId="24" borderId="0" xfId="0" applyNumberFormat="1" applyFont="1" applyFill="1" applyAlignment="1" applyProtection="1">
      <alignment horizontal="center" vertical="center"/>
      <protection/>
    </xf>
    <xf numFmtId="0" fontId="98" fillId="27" borderId="13" xfId="54" applyFont="1" applyFill="1" applyBorder="1" applyAlignment="1">
      <alignment horizontal="center" vertical="center"/>
      <protection/>
    </xf>
    <xf numFmtId="190" fontId="72" fillId="22" borderId="0" xfId="57" applyNumberFormat="1" applyFont="1" applyFill="1" applyBorder="1" applyAlignment="1" applyProtection="1">
      <alignment horizontal="center"/>
      <protection/>
    </xf>
    <xf numFmtId="190" fontId="72" fillId="33" borderId="0" xfId="57" applyNumberFormat="1" applyFont="1" applyFill="1" applyBorder="1" applyAlignment="1" applyProtection="1">
      <alignment horizontal="center"/>
      <protection/>
    </xf>
    <xf numFmtId="0" fontId="71" fillId="24" borderId="0" xfId="57" applyFont="1" applyFill="1" applyBorder="1" applyAlignment="1" applyProtection="1">
      <alignment horizontal="right"/>
      <protection/>
    </xf>
    <xf numFmtId="0" fontId="68" fillId="24" borderId="0" xfId="57" applyFont="1" applyFill="1" applyBorder="1" applyAlignment="1" applyProtection="1">
      <alignment horizontal="left"/>
      <protection/>
    </xf>
    <xf numFmtId="0" fontId="67" fillId="24" borderId="0" xfId="57" applyFont="1" applyFill="1" applyBorder="1" applyAlignment="1" applyProtection="1">
      <alignment horizontal="left"/>
      <protection/>
    </xf>
    <xf numFmtId="0" fontId="72" fillId="24" borderId="0" xfId="57" applyFont="1" applyFill="1" applyAlignment="1" applyProtection="1">
      <alignment horizontal="center" vertical="center"/>
      <protection/>
    </xf>
    <xf numFmtId="190" fontId="72" fillId="4" borderId="0" xfId="57" applyNumberFormat="1" applyFont="1" applyFill="1" applyBorder="1" applyAlignment="1" applyProtection="1">
      <alignment horizontal="left"/>
      <protection/>
    </xf>
    <xf numFmtId="0" fontId="82" fillId="27" borderId="13" xfId="54" applyFont="1" applyFill="1" applyBorder="1" applyAlignment="1">
      <alignment horizontal="center" vertical="center"/>
      <protection/>
    </xf>
    <xf numFmtId="190" fontId="72" fillId="22" borderId="0" xfId="56" applyNumberFormat="1" applyFont="1" applyFill="1" applyBorder="1" applyAlignment="1" applyProtection="1">
      <alignment horizontal="center"/>
      <protection/>
    </xf>
    <xf numFmtId="190" fontId="72" fillId="33" borderId="0" xfId="56" applyNumberFormat="1" applyFont="1" applyFill="1" applyBorder="1" applyAlignment="1" applyProtection="1">
      <alignment horizontal="center"/>
      <protection/>
    </xf>
    <xf numFmtId="0" fontId="57" fillId="24" borderId="26" xfId="42" applyFont="1" applyFill="1" applyBorder="1" applyAlignment="1">
      <alignment horizontal="center" vertical="center"/>
    </xf>
    <xf numFmtId="0" fontId="83" fillId="24" borderId="0" xfId="56" applyFont="1" applyFill="1" applyBorder="1" applyAlignment="1" applyProtection="1">
      <alignment horizontal="right"/>
      <protection/>
    </xf>
    <xf numFmtId="0" fontId="68" fillId="24" borderId="0" xfId="56" applyFont="1" applyFill="1" applyBorder="1" applyAlignment="1" applyProtection="1">
      <alignment horizontal="left"/>
      <protection/>
    </xf>
    <xf numFmtId="0" fontId="67" fillId="24" borderId="0" xfId="56" applyFont="1" applyFill="1" applyBorder="1" applyAlignment="1" applyProtection="1">
      <alignment horizontal="left"/>
      <protection/>
    </xf>
    <xf numFmtId="0" fontId="72" fillId="24" borderId="0" xfId="56" applyFont="1" applyFill="1" applyAlignment="1" applyProtection="1">
      <alignment horizontal="center" vertical="center"/>
      <protection/>
    </xf>
    <xf numFmtId="190" fontId="72" fillId="4" borderId="0" xfId="56" applyNumberFormat="1" applyFont="1" applyFill="1" applyBorder="1" applyAlignment="1" applyProtection="1">
      <alignment horizontal="left"/>
      <protection/>
    </xf>
    <xf numFmtId="0" fontId="82" fillId="27" borderId="27" xfId="54" applyFont="1" applyFill="1" applyBorder="1" applyAlignment="1">
      <alignment horizontal="center" vertical="center"/>
      <protection/>
    </xf>
    <xf numFmtId="190" fontId="72" fillId="22" borderId="0" xfId="55" applyNumberFormat="1" applyFont="1" applyFill="1" applyBorder="1" applyAlignment="1" applyProtection="1">
      <alignment horizontal="center"/>
      <protection/>
    </xf>
    <xf numFmtId="190" fontId="72" fillId="33" borderId="0" xfId="55" applyNumberFormat="1" applyFont="1" applyFill="1" applyBorder="1" applyAlignment="1" applyProtection="1">
      <alignment horizontal="center"/>
      <protection/>
    </xf>
    <xf numFmtId="0" fontId="71" fillId="24" borderId="0" xfId="55" applyFont="1" applyFill="1" applyBorder="1" applyAlignment="1" applyProtection="1">
      <alignment horizontal="right"/>
      <protection/>
    </xf>
    <xf numFmtId="0" fontId="68" fillId="24" borderId="0" xfId="55" applyFont="1" applyFill="1" applyBorder="1" applyAlignment="1" applyProtection="1">
      <alignment horizontal="left"/>
      <protection/>
    </xf>
    <xf numFmtId="0" fontId="67" fillId="24" borderId="0" xfId="55" applyFont="1" applyFill="1" applyBorder="1" applyAlignment="1" applyProtection="1">
      <alignment horizontal="left"/>
      <protection/>
    </xf>
    <xf numFmtId="0" fontId="72" fillId="24" borderId="0" xfId="55" applyFont="1" applyFill="1" applyAlignment="1" applyProtection="1">
      <alignment horizontal="center" vertical="center"/>
      <protection/>
    </xf>
    <xf numFmtId="190" fontId="72" fillId="4" borderId="0" xfId="55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182501" xfId="55"/>
    <cellStyle name="Обычный_182502" xfId="56"/>
    <cellStyle name="Обычный_18250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2</xdr:row>
      <xdr:rowOff>0</xdr:rowOff>
    </xdr:from>
    <xdr:to>
      <xdr:col>38</xdr:col>
      <xdr:colOff>323850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90575"/>
          <a:ext cx="2828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82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269" t="s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2" spans="1:36" ht="12.75">
      <c r="A2" s="276" t="s">
        <v>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</row>
    <row r="3" spans="1:68" ht="33.75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>
        <v>25</v>
      </c>
      <c r="U3" s="274"/>
      <c r="V3" s="275" t="s">
        <v>2</v>
      </c>
      <c r="W3" s="275"/>
      <c r="X3" s="272" t="s">
        <v>7</v>
      </c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270" t="s">
        <v>5</v>
      </c>
      <c r="B4" s="270"/>
      <c r="C4" s="270"/>
      <c r="D4" s="271" t="s">
        <v>8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268" t="s">
        <v>150</v>
      </c>
      <c r="B5" s="268"/>
      <c r="C5" s="268"/>
      <c r="D5" s="277" t="s">
        <v>6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>SUM(D8:D182)</f>
        <v>15</v>
      </c>
      <c r="E6" s="17">
        <f aca="true" t="shared" si="0" ref="E6:AJ6">SUM(E8:E182)</f>
        <v>18</v>
      </c>
      <c r="F6" s="17">
        <f t="shared" si="0"/>
        <v>15</v>
      </c>
      <c r="G6" s="17">
        <f t="shared" si="0"/>
        <v>15</v>
      </c>
      <c r="H6" s="17">
        <f t="shared" si="0"/>
        <v>28</v>
      </c>
      <c r="I6" s="17">
        <f t="shared" si="0"/>
        <v>68</v>
      </c>
      <c r="J6" s="17">
        <f t="shared" si="0"/>
        <v>55</v>
      </c>
      <c r="K6" s="17">
        <f t="shared" si="0"/>
        <v>3</v>
      </c>
      <c r="L6" s="17">
        <f t="shared" si="0"/>
        <v>6</v>
      </c>
      <c r="M6" s="17">
        <f t="shared" si="0"/>
        <v>10</v>
      </c>
      <c r="N6" s="17">
        <f t="shared" si="0"/>
        <v>15</v>
      </c>
      <c r="O6" s="17">
        <f t="shared" si="0"/>
        <v>28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">
        <v>1</v>
      </c>
      <c r="B8" s="3" t="s">
        <v>22</v>
      </c>
      <c r="C8" s="5">
        <f>SUM(D8:AJ8)</f>
        <v>29</v>
      </c>
      <c r="D8" s="10">
        <v>5</v>
      </c>
      <c r="E8" s="10"/>
      <c r="F8" s="10"/>
      <c r="G8" s="10"/>
      <c r="H8" s="10">
        <v>7</v>
      </c>
      <c r="I8" s="10">
        <v>10</v>
      </c>
      <c r="J8" s="10">
        <v>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">
        <v>2</v>
      </c>
      <c r="B9" s="3" t="s">
        <v>33</v>
      </c>
      <c r="C9" s="5">
        <f>SUM(D9:AJ9)</f>
        <v>26</v>
      </c>
      <c r="D9" s="10"/>
      <c r="E9" s="10">
        <v>7</v>
      </c>
      <c r="F9" s="10"/>
      <c r="G9" s="10"/>
      <c r="H9" s="10"/>
      <c r="I9" s="10">
        <v>11</v>
      </c>
      <c r="J9" s="10">
        <v>8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">
        <v>3</v>
      </c>
      <c r="B10" s="3" t="s">
        <v>94</v>
      </c>
      <c r="C10" s="5">
        <f>SUM(D10:AJ10)</f>
        <v>22</v>
      </c>
      <c r="D10" s="10"/>
      <c r="E10" s="10"/>
      <c r="F10" s="10"/>
      <c r="G10" s="10"/>
      <c r="H10" s="10"/>
      <c r="I10" s="10">
        <v>12</v>
      </c>
      <c r="J10" s="10">
        <v>10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">
        <v>4</v>
      </c>
      <c r="B11" s="3" t="s">
        <v>90</v>
      </c>
      <c r="C11" s="5">
        <f>SUM(D11:AJ11)</f>
        <v>20</v>
      </c>
      <c r="D11" s="10"/>
      <c r="E11" s="10"/>
      <c r="F11" s="10"/>
      <c r="G11" s="10"/>
      <c r="H11" s="10">
        <v>6</v>
      </c>
      <c r="I11" s="10">
        <v>8</v>
      </c>
      <c r="J11" s="10">
        <v>6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">
        <v>5</v>
      </c>
      <c r="B12" s="3" t="s">
        <v>42</v>
      </c>
      <c r="C12" s="5">
        <f>SUM(D12:AJ12)</f>
        <v>19</v>
      </c>
      <c r="D12" s="10"/>
      <c r="E12" s="10"/>
      <c r="F12" s="10">
        <v>5</v>
      </c>
      <c r="G12" s="10"/>
      <c r="H12" s="10">
        <v>5</v>
      </c>
      <c r="I12" s="10"/>
      <c r="J12" s="10">
        <v>2</v>
      </c>
      <c r="K12" s="10"/>
      <c r="L12" s="10"/>
      <c r="M12" s="10"/>
      <c r="N12" s="10"/>
      <c r="O12" s="10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">
        <v>6</v>
      </c>
      <c r="B13" s="3" t="s">
        <v>95</v>
      </c>
      <c r="C13" s="5">
        <f>SUM(D13:AJ13)</f>
        <v>14</v>
      </c>
      <c r="D13" s="10"/>
      <c r="E13" s="10"/>
      <c r="F13" s="10"/>
      <c r="G13" s="10"/>
      <c r="H13" s="10"/>
      <c r="I13" s="10">
        <v>9</v>
      </c>
      <c r="J13" s="10">
        <v>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">
        <v>7</v>
      </c>
      <c r="B14" s="3" t="s">
        <v>24</v>
      </c>
      <c r="C14" s="5">
        <f>SUM(D14:AJ14)</f>
        <v>12</v>
      </c>
      <c r="D14" s="10">
        <v>3</v>
      </c>
      <c r="E14" s="10">
        <v>5</v>
      </c>
      <c r="F14" s="10">
        <v>1</v>
      </c>
      <c r="G14" s="10"/>
      <c r="H14" s="10"/>
      <c r="I14" s="10"/>
      <c r="J14" s="10"/>
      <c r="K14" s="10"/>
      <c r="L14" s="10"/>
      <c r="M14" s="10"/>
      <c r="N14" s="10">
        <v>3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">
        <v>8</v>
      </c>
      <c r="B15" s="3" t="s">
        <v>100</v>
      </c>
      <c r="C15" s="5">
        <f>SUM(D15:AJ15)</f>
        <v>9</v>
      </c>
      <c r="D15" s="10"/>
      <c r="E15" s="10"/>
      <c r="F15" s="10"/>
      <c r="G15" s="10"/>
      <c r="H15" s="10"/>
      <c r="I15" s="10"/>
      <c r="J15" s="10">
        <v>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">
      <c r="A16" s="2">
        <v>9</v>
      </c>
      <c r="B16" s="3" t="s">
        <v>97</v>
      </c>
      <c r="C16" s="5">
        <f>SUM(D16:AJ16)</f>
        <v>7</v>
      </c>
      <c r="D16" s="10"/>
      <c r="E16" s="10"/>
      <c r="F16" s="10"/>
      <c r="G16" s="10"/>
      <c r="H16" s="10"/>
      <c r="I16" s="10">
        <v>6</v>
      </c>
      <c r="J16" s="10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8">
      <c r="A17" s="2">
        <v>10</v>
      </c>
      <c r="B17" s="3" t="s">
        <v>43</v>
      </c>
      <c r="C17" s="5">
        <f>SUM(D17:AJ17)</f>
        <v>7</v>
      </c>
      <c r="D17" s="10"/>
      <c r="E17" s="10"/>
      <c r="F17" s="10">
        <v>3</v>
      </c>
      <c r="G17" s="10"/>
      <c r="H17" s="10"/>
      <c r="I17" s="10"/>
      <c r="J17" s="10">
        <v>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8">
      <c r="A18" s="2">
        <v>11</v>
      </c>
      <c r="B18" s="3" t="s">
        <v>44</v>
      </c>
      <c r="C18" s="5">
        <f>SUM(D18:AJ18)</f>
        <v>7</v>
      </c>
      <c r="D18" s="10"/>
      <c r="E18" s="10"/>
      <c r="F18" s="10">
        <v>4</v>
      </c>
      <c r="G18" s="10"/>
      <c r="H18" s="10"/>
      <c r="I18" s="10"/>
      <c r="J18" s="10"/>
      <c r="K18" s="10"/>
      <c r="L18" s="10"/>
      <c r="M18" s="10"/>
      <c r="N18" s="10"/>
      <c r="O18" s="10">
        <v>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8">
      <c r="A19" s="2">
        <v>12</v>
      </c>
      <c r="B19" s="3" t="s">
        <v>75</v>
      </c>
      <c r="C19" s="5">
        <f>SUM(D19:AJ19)</f>
        <v>7</v>
      </c>
      <c r="D19" s="10"/>
      <c r="E19" s="10"/>
      <c r="F19" s="10"/>
      <c r="G19" s="10"/>
      <c r="H19" s="10">
        <v>3</v>
      </c>
      <c r="I19" s="10"/>
      <c r="J19" s="10"/>
      <c r="K19" s="10"/>
      <c r="L19" s="10"/>
      <c r="M19" s="10"/>
      <c r="N19" s="10">
        <v>4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">
      <c r="A20" s="2">
        <v>13</v>
      </c>
      <c r="B20" s="3" t="s">
        <v>96</v>
      </c>
      <c r="C20" s="5">
        <f>SUM(D20:AJ20)</f>
        <v>7</v>
      </c>
      <c r="D20" s="10"/>
      <c r="E20" s="10"/>
      <c r="F20" s="10"/>
      <c r="G20" s="10"/>
      <c r="H20" s="10"/>
      <c r="I20" s="10">
        <v>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">
      <c r="A21" s="2">
        <v>14</v>
      </c>
      <c r="B21" s="3" t="s">
        <v>115</v>
      </c>
      <c r="C21" s="5">
        <f>SUM(D21:AJ21)</f>
        <v>7</v>
      </c>
      <c r="D21" s="10"/>
      <c r="E21" s="10"/>
      <c r="F21" s="10"/>
      <c r="G21" s="10"/>
      <c r="H21" s="10"/>
      <c r="I21" s="10"/>
      <c r="J21" s="10"/>
      <c r="K21" s="10"/>
      <c r="L21" s="10">
        <v>3</v>
      </c>
      <c r="M21" s="10">
        <v>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">
      <c r="A22" s="2">
        <v>15</v>
      </c>
      <c r="B22" s="3" t="s">
        <v>101</v>
      </c>
      <c r="C22" s="5">
        <f>SUM(D22:AJ22)</f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">
      <c r="A23" s="2">
        <v>16</v>
      </c>
      <c r="B23" s="3" t="s">
        <v>35</v>
      </c>
      <c r="C23" s="5">
        <f>SUM(D23:AJ23)</f>
        <v>6</v>
      </c>
      <c r="D23" s="10"/>
      <c r="E23" s="10">
        <v>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">
      <c r="A24" s="2">
        <v>17</v>
      </c>
      <c r="B24" s="3" t="s">
        <v>143</v>
      </c>
      <c r="C24" s="5">
        <f>SUM(D24:AJ24)</f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5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">
      <c r="A25" s="2">
        <v>18</v>
      </c>
      <c r="B25" s="3" t="s">
        <v>45</v>
      </c>
      <c r="C25" s="5">
        <f>SUM(D25:AJ25)</f>
        <v>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8">
      <c r="A26" s="2">
        <v>19</v>
      </c>
      <c r="B26" s="3" t="s">
        <v>65</v>
      </c>
      <c r="C26" s="5">
        <f>SUM(D26:AJ26)</f>
        <v>5</v>
      </c>
      <c r="D26" s="10"/>
      <c r="E26" s="10"/>
      <c r="F26" s="10"/>
      <c r="G26" s="10">
        <v>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8">
      <c r="A27" s="2">
        <v>20</v>
      </c>
      <c r="B27" s="3" t="s">
        <v>98</v>
      </c>
      <c r="C27" s="5">
        <f>SUM(D27:AJ27)</f>
        <v>5</v>
      </c>
      <c r="D27" s="10"/>
      <c r="E27" s="10"/>
      <c r="F27" s="10"/>
      <c r="G27" s="10"/>
      <c r="H27" s="10"/>
      <c r="I27" s="10">
        <v>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8">
      <c r="A28" s="2">
        <v>21</v>
      </c>
      <c r="B28" s="3" t="s">
        <v>23</v>
      </c>
      <c r="C28" s="5">
        <f>SUM(D28:AJ28)</f>
        <v>4</v>
      </c>
      <c r="D28" s="10">
        <v>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">
      <c r="A29" s="2">
        <v>22</v>
      </c>
      <c r="B29" s="3" t="s">
        <v>144</v>
      </c>
      <c r="C29" s="5">
        <f>SUM(D29:AJ29)</f>
        <v>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4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">
      <c r="A30" s="2">
        <v>23</v>
      </c>
      <c r="B30" s="3" t="s">
        <v>47</v>
      </c>
      <c r="C30" s="5">
        <f>SUM(D30:AJ30)</f>
        <v>4</v>
      </c>
      <c r="D30" s="10"/>
      <c r="E30" s="10"/>
      <c r="F30" s="10">
        <v>2</v>
      </c>
      <c r="G30" s="10"/>
      <c r="H30" s="10">
        <v>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">
      <c r="A31" s="2">
        <v>24</v>
      </c>
      <c r="B31" s="3" t="s">
        <v>66</v>
      </c>
      <c r="C31" s="5">
        <f>SUM(D31:AJ31)</f>
        <v>4</v>
      </c>
      <c r="D31" s="10"/>
      <c r="E31" s="10"/>
      <c r="F31" s="10"/>
      <c r="G31" s="10">
        <v>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">
      <c r="A32" s="2">
        <v>25</v>
      </c>
      <c r="B32" s="3" t="s">
        <v>91</v>
      </c>
      <c r="C32" s="5">
        <f>SUM(D32:AJ32)</f>
        <v>4</v>
      </c>
      <c r="D32" s="10"/>
      <c r="E32" s="10"/>
      <c r="F32" s="10"/>
      <c r="G32" s="10"/>
      <c r="H32" s="10">
        <v>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">
      <c r="A33" s="2">
        <v>26</v>
      </c>
      <c r="B33" s="3" t="s">
        <v>69</v>
      </c>
      <c r="C33" s="5">
        <f>SUM(D33:AJ33)</f>
        <v>3</v>
      </c>
      <c r="D33" s="10"/>
      <c r="E33" s="10"/>
      <c r="F33" s="10"/>
      <c r="G33" s="10">
        <v>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">
      <c r="A34" s="2">
        <v>27</v>
      </c>
      <c r="B34" s="18" t="s">
        <v>26</v>
      </c>
      <c r="C34" s="5">
        <f>SUM(D34:AJ34)</f>
        <v>3</v>
      </c>
      <c r="D34" s="10">
        <v>2</v>
      </c>
      <c r="E34" s="10"/>
      <c r="F34" s="10"/>
      <c r="G34" s="10"/>
      <c r="H34" s="10"/>
      <c r="I34" s="10"/>
      <c r="J34" s="10"/>
      <c r="K34" s="10"/>
      <c r="L34" s="10"/>
      <c r="M34" s="10"/>
      <c r="N34" s="10">
        <v>1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8">
      <c r="A35" s="2">
        <v>28</v>
      </c>
      <c r="B35" s="3" t="s">
        <v>102</v>
      </c>
      <c r="C35" s="5">
        <f>SUM(D35:AJ35)</f>
        <v>3</v>
      </c>
      <c r="D35" s="10"/>
      <c r="E35" s="10"/>
      <c r="F35" s="10"/>
      <c r="G35" s="10"/>
      <c r="H35" s="10"/>
      <c r="I35" s="10"/>
      <c r="J35" s="10">
        <v>3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8">
      <c r="A36" s="2">
        <v>29</v>
      </c>
      <c r="B36" s="3" t="s">
        <v>117</v>
      </c>
      <c r="C36" s="5">
        <f>SUM(D36:AJ36)</f>
        <v>3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8">
      <c r="A37" s="2">
        <v>30</v>
      </c>
      <c r="B37" s="3" t="s">
        <v>105</v>
      </c>
      <c r="C37" s="5">
        <f>SUM(D37:AJ37)</f>
        <v>2</v>
      </c>
      <c r="D37" s="10"/>
      <c r="E37" s="10"/>
      <c r="F37" s="10"/>
      <c r="G37" s="10"/>
      <c r="H37" s="10"/>
      <c r="I37" s="10"/>
      <c r="J37" s="10"/>
      <c r="K37" s="10">
        <v>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">
      <c r="A38" s="2">
        <v>31</v>
      </c>
      <c r="B38" s="3" t="s">
        <v>112</v>
      </c>
      <c r="C38" s="5">
        <f>SUM(D38:AJ38)</f>
        <v>2</v>
      </c>
      <c r="D38" s="10"/>
      <c r="E38" s="10"/>
      <c r="F38" s="10"/>
      <c r="G38" s="10"/>
      <c r="H38" s="10"/>
      <c r="I38" s="10"/>
      <c r="J38" s="10"/>
      <c r="K38" s="10"/>
      <c r="L38" s="10">
        <v>2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">
      <c r="A39" s="2">
        <v>32</v>
      </c>
      <c r="B39" s="3" t="s">
        <v>145</v>
      </c>
      <c r="C39" s="5">
        <f>SUM(D39:AJ39)</f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2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">
      <c r="A40" s="2">
        <v>33</v>
      </c>
      <c r="B40" s="3" t="s">
        <v>120</v>
      </c>
      <c r="C40" s="5">
        <f>SUM(D40:AJ40)</f>
        <v>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2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">
      <c r="A41" s="2">
        <v>34</v>
      </c>
      <c r="B41" s="3" t="s">
        <v>67</v>
      </c>
      <c r="C41" s="5">
        <f>SUM(D41:AJ41)</f>
        <v>2</v>
      </c>
      <c r="D41" s="10"/>
      <c r="E41" s="10"/>
      <c r="F41" s="10"/>
      <c r="G41" s="10">
        <v>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">
      <c r="A42" s="2">
        <v>35</v>
      </c>
      <c r="B42" s="3" t="s">
        <v>46</v>
      </c>
      <c r="C42" s="5">
        <f>SUM(D42:AJ42)</f>
        <v>2</v>
      </c>
      <c r="D42" s="10"/>
      <c r="E42" s="10"/>
      <c r="F42" s="10"/>
      <c r="G42" s="10"/>
      <c r="H42" s="10"/>
      <c r="I42" s="10"/>
      <c r="J42" s="10"/>
      <c r="K42" s="10"/>
      <c r="L42" s="10"/>
      <c r="M42" s="10">
        <v>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">
      <c r="A43" s="2">
        <v>36</v>
      </c>
      <c r="B43" s="3" t="s">
        <v>48</v>
      </c>
      <c r="C43" s="5">
        <f>SUM(D43:AJ43)</f>
        <v>1</v>
      </c>
      <c r="D43" s="10"/>
      <c r="E43" s="10"/>
      <c r="F43" s="10"/>
      <c r="G43" s="10"/>
      <c r="H43" s="10"/>
      <c r="I43" s="10"/>
      <c r="J43" s="10"/>
      <c r="K43" s="10"/>
      <c r="L43" s="10">
        <v>1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8">
      <c r="A44" s="2">
        <v>37</v>
      </c>
      <c r="B44" s="3" t="s">
        <v>27</v>
      </c>
      <c r="C44" s="5">
        <f>SUM(D44:AJ44)</f>
        <v>1</v>
      </c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8">
      <c r="A45" s="2">
        <v>38</v>
      </c>
      <c r="B45" s="3" t="s">
        <v>104</v>
      </c>
      <c r="C45" s="5">
        <f>SUM(D45:AJ45)</f>
        <v>1</v>
      </c>
      <c r="D45" s="10"/>
      <c r="E45" s="10"/>
      <c r="F45" s="10"/>
      <c r="G45" s="10"/>
      <c r="H45" s="10"/>
      <c r="I45" s="10"/>
      <c r="J45" s="10"/>
      <c r="K45" s="10">
        <v>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8">
      <c r="A46" s="2">
        <v>39</v>
      </c>
      <c r="B46" s="18" t="s">
        <v>123</v>
      </c>
      <c r="C46" s="5">
        <f>SUM(D46:AJ46)</f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">
      <c r="A47" s="2">
        <v>40</v>
      </c>
      <c r="B47" s="3" t="s">
        <v>68</v>
      </c>
      <c r="C47" s="5">
        <f>SUM(D47:AJ47)</f>
        <v>1</v>
      </c>
      <c r="D47" s="10"/>
      <c r="E47" s="10"/>
      <c r="F47" s="10"/>
      <c r="G47" s="10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">
      <c r="A48" s="2">
        <v>41</v>
      </c>
      <c r="B48" s="3" t="s">
        <v>92</v>
      </c>
      <c r="C48" s="5">
        <f>SUM(D48:AJ48)</f>
        <v>1</v>
      </c>
      <c r="D48" s="10"/>
      <c r="E48" s="10"/>
      <c r="F48" s="10"/>
      <c r="G48" s="10"/>
      <c r="H48" s="10">
        <v>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">
      <c r="A49" s="2">
        <v>42</v>
      </c>
      <c r="B49" s="3" t="s">
        <v>118</v>
      </c>
      <c r="C49" s="5">
        <f>SUM(D49:AJ49)</f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v>1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">
      <c r="A50" s="2">
        <v>43</v>
      </c>
      <c r="B50" s="3"/>
      <c r="C50" s="5">
        <f aca="true" t="shared" si="1" ref="C40:C71">SUM(D50:AJ50)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">
      <c r="A51" s="2">
        <v>44</v>
      </c>
      <c r="B51" s="3"/>
      <c r="C51" s="5">
        <f t="shared" si="1"/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">
      <c r="A52" s="2">
        <v>45</v>
      </c>
      <c r="B52" s="3"/>
      <c r="C52" s="5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>
      <c r="A53" s="2">
        <v>46</v>
      </c>
      <c r="B53" s="3"/>
      <c r="C53" s="5">
        <f t="shared" si="1"/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8">
      <c r="A54" s="2">
        <v>47</v>
      </c>
      <c r="B54" s="3"/>
      <c r="C54" s="5">
        <f t="shared" si="1"/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8">
      <c r="A55" s="2">
        <v>48</v>
      </c>
      <c r="B55" s="3"/>
      <c r="C55" s="5">
        <f t="shared" si="1"/>
        <v>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8">
      <c r="A56" s="2">
        <v>49</v>
      </c>
      <c r="B56" s="3"/>
      <c r="C56" s="5">
        <f t="shared" si="1"/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">
      <c r="A57" s="2">
        <v>50</v>
      </c>
      <c r="B57" s="3"/>
      <c r="C57" s="5">
        <f t="shared" si="1"/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">
      <c r="A58" s="2">
        <v>51</v>
      </c>
      <c r="B58" s="3"/>
      <c r="C58" s="5">
        <f t="shared" si="1"/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">
      <c r="A59" s="2">
        <v>52</v>
      </c>
      <c r="B59" s="3"/>
      <c r="C59" s="5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">
      <c r="A60" s="2">
        <v>53</v>
      </c>
      <c r="B60" s="3"/>
      <c r="C60" s="5">
        <f t="shared" si="1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">
      <c r="A61" s="2">
        <v>54</v>
      </c>
      <c r="B61" s="3"/>
      <c r="C61" s="5">
        <f t="shared" si="1"/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">
      <c r="A62" s="2">
        <v>55</v>
      </c>
      <c r="B62" s="3"/>
      <c r="C62" s="5">
        <f t="shared" si="1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8">
      <c r="A63" s="2">
        <v>56</v>
      </c>
      <c r="B63" s="3"/>
      <c r="C63" s="5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8">
      <c r="A64" s="2">
        <v>57</v>
      </c>
      <c r="B64" s="3"/>
      <c r="C64" s="5">
        <f t="shared" si="1"/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8">
      <c r="A65" s="2">
        <v>58</v>
      </c>
      <c r="B65" s="3"/>
      <c r="C65" s="5">
        <f t="shared" si="1"/>
        <v>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8">
      <c r="A66" s="2">
        <v>59</v>
      </c>
      <c r="B66" s="3"/>
      <c r="C66" s="5">
        <f t="shared" si="1"/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8">
      <c r="A67" s="2">
        <v>60</v>
      </c>
      <c r="B67" s="3"/>
      <c r="C67" s="5">
        <f t="shared" si="1"/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8">
      <c r="A68" s="2">
        <v>61</v>
      </c>
      <c r="B68" s="3"/>
      <c r="C68" s="5">
        <f t="shared" si="1"/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8">
      <c r="A69" s="2">
        <v>62</v>
      </c>
      <c r="B69" s="3"/>
      <c r="C69" s="5">
        <f t="shared" si="1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8">
      <c r="A70" s="2">
        <v>63</v>
      </c>
      <c r="B70" s="3"/>
      <c r="C70" s="5">
        <f t="shared" si="1"/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8">
      <c r="A71" s="2">
        <v>64</v>
      </c>
      <c r="B71" s="3"/>
      <c r="C71" s="5">
        <f t="shared" si="1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8">
      <c r="A72" s="2">
        <v>65</v>
      </c>
      <c r="B72" s="3"/>
      <c r="C72" s="5">
        <f>SUM(D72:AJ72)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8">
      <c r="A73" s="2">
        <v>66</v>
      </c>
      <c r="B73" s="3"/>
      <c r="C73" s="5">
        <f>SUM(D73:AJ73)</f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">
      <c r="A74" s="2">
        <v>67</v>
      </c>
      <c r="B74" s="3"/>
      <c r="C74" s="5">
        <f>SUM(D74:AJ74)</f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">
      <c r="A75" s="2">
        <v>68</v>
      </c>
      <c r="B75" s="3"/>
      <c r="C75" s="5">
        <f>SUM(D75:AJ75)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">
      <c r="A76" s="2">
        <v>69</v>
      </c>
      <c r="B76" s="3"/>
      <c r="C76" s="5">
        <f>SUM(D76:AJ76)</f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">
      <c r="A77" s="2">
        <v>70</v>
      </c>
      <c r="B77" s="3"/>
      <c r="C77" s="5">
        <f>SUM(D77:AJ77)</f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">
      <c r="A78" s="2">
        <v>71</v>
      </c>
      <c r="B78" s="3"/>
      <c r="C78" s="5">
        <f>SUM(D78:AJ78)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8">
      <c r="A79" s="2">
        <v>72</v>
      </c>
      <c r="B79" s="3"/>
      <c r="C79" s="4">
        <f>SUM(D79:AJ79)</f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8">
      <c r="A80" s="2">
        <v>73</v>
      </c>
      <c r="B80" s="3"/>
      <c r="C80" s="5">
        <f aca="true" t="shared" si="2" ref="C80:C103">SUM(D80:AJ80)</f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8">
      <c r="A81" s="2">
        <v>74</v>
      </c>
      <c r="B81" s="3"/>
      <c r="C81" s="5">
        <f t="shared" si="2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">
      <c r="A82" s="2">
        <v>75</v>
      </c>
      <c r="B82" s="3"/>
      <c r="C82" s="5">
        <f t="shared" si="2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">
      <c r="A83" s="2">
        <v>76</v>
      </c>
      <c r="B83" s="3"/>
      <c r="C83" s="5">
        <f t="shared" si="2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">
      <c r="A84" s="2">
        <v>77</v>
      </c>
      <c r="B84" s="3"/>
      <c r="C84" s="5">
        <f t="shared" si="2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">
      <c r="A85" s="2">
        <v>78</v>
      </c>
      <c r="B85" s="3"/>
      <c r="C85" s="5">
        <f t="shared" si="2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">
      <c r="A86" s="2">
        <v>79</v>
      </c>
      <c r="B86" s="3"/>
      <c r="C86" s="5">
        <f t="shared" si="2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">
      <c r="A87" s="2">
        <v>80</v>
      </c>
      <c r="B87" s="3"/>
      <c r="C87" s="5">
        <f t="shared" si="2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8">
      <c r="A88" s="2">
        <v>81</v>
      </c>
      <c r="B88" s="3"/>
      <c r="C88" s="5">
        <f t="shared" si="2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8">
      <c r="A89" s="2">
        <v>82</v>
      </c>
      <c r="B89" s="3"/>
      <c r="C89" s="5">
        <f t="shared" si="2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8">
      <c r="A90" s="2">
        <v>83</v>
      </c>
      <c r="B90" s="3"/>
      <c r="C90" s="5">
        <f t="shared" si="2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">
      <c r="A91" s="2">
        <v>84</v>
      </c>
      <c r="B91" s="3"/>
      <c r="C91" s="5">
        <f t="shared" si="2"/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">
      <c r="A92" s="2">
        <v>85</v>
      </c>
      <c r="B92" s="3"/>
      <c r="C92" s="5">
        <f t="shared" si="2"/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">
      <c r="A93" s="2">
        <v>86</v>
      </c>
      <c r="B93" s="3"/>
      <c r="C93" s="5">
        <f t="shared" si="2"/>
        <v>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">
      <c r="A94" s="2">
        <v>87</v>
      </c>
      <c r="B94" s="3"/>
      <c r="C94" s="5">
        <f t="shared" si="2"/>
        <v>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">
      <c r="A95" s="2">
        <v>88</v>
      </c>
      <c r="B95" s="3"/>
      <c r="C95" s="5">
        <f t="shared" si="2"/>
        <v>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">
      <c r="A96" s="2">
        <v>89</v>
      </c>
      <c r="B96" s="3"/>
      <c r="C96" s="5">
        <f t="shared" si="2"/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8">
      <c r="A97" s="2">
        <v>90</v>
      </c>
      <c r="B97" s="3"/>
      <c r="C97" s="5">
        <f t="shared" si="2"/>
        <v>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8">
      <c r="A98" s="2">
        <v>91</v>
      </c>
      <c r="B98" s="3"/>
      <c r="C98" s="5">
        <f t="shared" si="2"/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8">
      <c r="A99" s="2">
        <v>92</v>
      </c>
      <c r="B99" s="3"/>
      <c r="C99" s="5">
        <f t="shared" si="2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">
      <c r="A100" s="2">
        <v>93</v>
      </c>
      <c r="B100" s="3"/>
      <c r="C100" s="5">
        <f t="shared" si="2"/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">
      <c r="A101" s="2">
        <v>94</v>
      </c>
      <c r="B101" s="3"/>
      <c r="C101" s="5">
        <f t="shared" si="2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">
      <c r="A102" s="2">
        <v>95</v>
      </c>
      <c r="B102" s="3"/>
      <c r="C102" s="5">
        <f t="shared" si="2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">
      <c r="A103" s="2">
        <v>96</v>
      </c>
      <c r="B103" s="3"/>
      <c r="C103" s="5">
        <f t="shared" si="2"/>
        <v>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">
      <c r="A104" s="2">
        <v>97</v>
      </c>
      <c r="B104" s="3"/>
      <c r="C104" s="5">
        <f aca="true" t="shared" si="3" ref="C104:C135">SUM(D104:AJ104)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">
      <c r="A105" s="2">
        <v>98</v>
      </c>
      <c r="B105" s="3"/>
      <c r="C105" s="5">
        <f t="shared" si="3"/>
        <v>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8">
      <c r="A106" s="2">
        <v>99</v>
      </c>
      <c r="B106" s="3"/>
      <c r="C106" s="5">
        <f t="shared" si="3"/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8">
      <c r="A107" s="2">
        <v>100</v>
      </c>
      <c r="B107" s="3"/>
      <c r="C107" s="5">
        <f t="shared" si="3"/>
        <v>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8">
      <c r="A108" s="2">
        <v>101</v>
      </c>
      <c r="B108" s="3"/>
      <c r="C108" s="5">
        <f t="shared" si="3"/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">
      <c r="A109" s="2">
        <v>102</v>
      </c>
      <c r="B109" s="3"/>
      <c r="C109" s="5">
        <f t="shared" si="3"/>
        <v>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">
      <c r="A110" s="2">
        <v>103</v>
      </c>
      <c r="B110" s="3"/>
      <c r="C110" s="5">
        <f t="shared" si="3"/>
        <v>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">
      <c r="A111" s="2">
        <v>104</v>
      </c>
      <c r="B111" s="3"/>
      <c r="C111" s="5">
        <f t="shared" si="3"/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">
      <c r="A112" s="2">
        <v>105</v>
      </c>
      <c r="B112" s="3"/>
      <c r="C112" s="5">
        <f t="shared" si="3"/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">
      <c r="A113" s="2">
        <v>106</v>
      </c>
      <c r="B113" s="3"/>
      <c r="C113" s="5">
        <f t="shared" si="3"/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">
      <c r="A114" s="2">
        <v>107</v>
      </c>
      <c r="B114" s="3"/>
      <c r="C114" s="5">
        <f t="shared" si="3"/>
        <v>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8">
      <c r="A115" s="2">
        <v>108</v>
      </c>
      <c r="B115" s="3"/>
      <c r="C115" s="5">
        <f t="shared" si="3"/>
        <v>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8">
      <c r="A116" s="2">
        <v>109</v>
      </c>
      <c r="B116" s="3"/>
      <c r="C116" s="5">
        <f t="shared" si="3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8">
      <c r="A117" s="2">
        <v>110</v>
      </c>
      <c r="B117" s="3"/>
      <c r="C117" s="5">
        <f t="shared" si="3"/>
        <v>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">
      <c r="A118" s="2">
        <v>111</v>
      </c>
      <c r="B118" s="3"/>
      <c r="C118" s="5">
        <f t="shared" si="3"/>
        <v>0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">
      <c r="A119" s="2">
        <v>112</v>
      </c>
      <c r="B119" s="3"/>
      <c r="C119" s="5">
        <f t="shared" si="3"/>
        <v>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">
      <c r="A120" s="2">
        <v>113</v>
      </c>
      <c r="B120" s="3"/>
      <c r="C120" s="5">
        <f t="shared" si="3"/>
        <v>0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">
      <c r="A121" s="2">
        <v>114</v>
      </c>
      <c r="B121" s="3"/>
      <c r="C121" s="5">
        <f t="shared" si="3"/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">
      <c r="A122" s="2">
        <v>115</v>
      </c>
      <c r="B122" s="3"/>
      <c r="C122" s="5">
        <f t="shared" si="3"/>
        <v>0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">
      <c r="A123" s="2">
        <v>116</v>
      </c>
      <c r="B123" s="3"/>
      <c r="C123" s="5">
        <f t="shared" si="3"/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8">
      <c r="A124" s="2">
        <v>117</v>
      </c>
      <c r="B124" s="3"/>
      <c r="C124" s="5">
        <f t="shared" si="3"/>
        <v>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8">
      <c r="A125" s="2">
        <v>118</v>
      </c>
      <c r="B125" s="3"/>
      <c r="C125" s="5">
        <f t="shared" si="3"/>
        <v>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8">
      <c r="A126" s="2">
        <v>119</v>
      </c>
      <c r="B126" s="3"/>
      <c r="C126" s="5">
        <f t="shared" si="3"/>
        <v>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8">
      <c r="A127" s="2">
        <v>120</v>
      </c>
      <c r="B127" s="3"/>
      <c r="C127" s="5">
        <f t="shared" si="3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8">
      <c r="A128" s="2">
        <v>121</v>
      </c>
      <c r="B128" s="3"/>
      <c r="C128" s="5">
        <f t="shared" si="3"/>
        <v>0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8">
      <c r="A129" s="2">
        <v>122</v>
      </c>
      <c r="B129" s="3"/>
      <c r="C129" s="5">
        <f t="shared" si="3"/>
        <v>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8">
      <c r="A130" s="2">
        <v>123</v>
      </c>
      <c r="B130" s="3"/>
      <c r="C130" s="5">
        <f t="shared" si="3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8">
      <c r="A131" s="2">
        <v>124</v>
      </c>
      <c r="B131" s="3"/>
      <c r="C131" s="5">
        <f t="shared" si="3"/>
        <v>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8">
      <c r="A132" s="2">
        <v>125</v>
      </c>
      <c r="B132" s="3"/>
      <c r="C132" s="5">
        <f t="shared" si="3"/>
        <v>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8">
      <c r="A133" s="2">
        <v>126</v>
      </c>
      <c r="B133" s="3"/>
      <c r="C133" s="5">
        <f t="shared" si="3"/>
        <v>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8">
      <c r="A134" s="2">
        <v>127</v>
      </c>
      <c r="B134" s="3"/>
      <c r="C134" s="5">
        <f t="shared" si="3"/>
        <v>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8">
      <c r="A135" s="2">
        <v>128</v>
      </c>
      <c r="B135" s="3"/>
      <c r="C135" s="5">
        <f t="shared" si="3"/>
        <v>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8">
      <c r="A136" s="2">
        <v>129</v>
      </c>
      <c r="B136" s="3"/>
      <c r="C136" s="5">
        <f aca="true" t="shared" si="4" ref="C136:C167">SUM(D136:AJ136)</f>
        <v>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8">
      <c r="A137" s="2">
        <v>130</v>
      </c>
      <c r="B137" s="3"/>
      <c r="C137" s="5">
        <f t="shared" si="4"/>
        <v>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8">
      <c r="A138" s="2">
        <v>131</v>
      </c>
      <c r="B138" s="3"/>
      <c r="C138" s="5">
        <f t="shared" si="4"/>
        <v>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8">
      <c r="A139" s="2">
        <v>132</v>
      </c>
      <c r="B139" s="3"/>
      <c r="C139" s="5">
        <f t="shared" si="4"/>
        <v>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8">
      <c r="A140" s="2">
        <v>133</v>
      </c>
      <c r="B140" s="3"/>
      <c r="C140" s="5">
        <f t="shared" si="4"/>
        <v>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8">
      <c r="A141" s="2">
        <v>134</v>
      </c>
      <c r="B141" s="3"/>
      <c r="C141" s="5">
        <f t="shared" si="4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8">
      <c r="A142" s="2">
        <v>135</v>
      </c>
      <c r="B142" s="3"/>
      <c r="C142" s="5">
        <f t="shared" si="4"/>
        <v>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8">
      <c r="A143" s="2">
        <v>136</v>
      </c>
      <c r="B143" s="3"/>
      <c r="C143" s="5">
        <f t="shared" si="4"/>
        <v>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8">
      <c r="A144" s="2">
        <v>137</v>
      </c>
      <c r="B144" s="3"/>
      <c r="C144" s="5">
        <f t="shared" si="4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8">
      <c r="A145" s="2">
        <v>138</v>
      </c>
      <c r="B145" s="3"/>
      <c r="C145" s="5">
        <f t="shared" si="4"/>
        <v>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8">
      <c r="A146" s="2">
        <v>139</v>
      </c>
      <c r="B146" s="3"/>
      <c r="C146" s="5">
        <f t="shared" si="4"/>
        <v>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8">
      <c r="A147" s="2">
        <v>140</v>
      </c>
      <c r="B147" s="3"/>
      <c r="C147" s="5">
        <f t="shared" si="4"/>
        <v>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8">
      <c r="A148" s="2">
        <v>141</v>
      </c>
      <c r="B148" s="3"/>
      <c r="C148" s="5">
        <f t="shared" si="4"/>
        <v>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8">
      <c r="A149" s="2">
        <v>142</v>
      </c>
      <c r="B149" s="3"/>
      <c r="C149" s="5">
        <f t="shared" si="4"/>
        <v>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8">
      <c r="A150" s="2">
        <v>143</v>
      </c>
      <c r="B150" s="3"/>
      <c r="C150" s="5">
        <f t="shared" si="4"/>
        <v>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8">
      <c r="A151" s="2">
        <v>144</v>
      </c>
      <c r="B151" s="3"/>
      <c r="C151" s="5">
        <f t="shared" si="4"/>
        <v>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8">
      <c r="A152" s="2">
        <v>145</v>
      </c>
      <c r="B152" s="3"/>
      <c r="C152" s="5">
        <f t="shared" si="4"/>
        <v>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8">
      <c r="A153" s="2">
        <v>146</v>
      </c>
      <c r="B153" s="3"/>
      <c r="C153" s="5">
        <f t="shared" si="4"/>
        <v>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8">
      <c r="A154" s="2">
        <v>147</v>
      </c>
      <c r="B154" s="3"/>
      <c r="C154" s="5">
        <f t="shared" si="4"/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8">
      <c r="A155" s="2">
        <v>148</v>
      </c>
      <c r="B155" s="3"/>
      <c r="C155" s="5">
        <f t="shared" si="4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8">
      <c r="A156" s="2">
        <v>149</v>
      </c>
      <c r="B156" s="3"/>
      <c r="C156" s="5">
        <f t="shared" si="4"/>
        <v>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8">
      <c r="A157" s="2">
        <v>150</v>
      </c>
      <c r="B157" s="3"/>
      <c r="C157" s="5">
        <f t="shared" si="4"/>
        <v>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8">
      <c r="A158" s="2">
        <v>151</v>
      </c>
      <c r="B158" s="3"/>
      <c r="C158" s="5">
        <f t="shared" si="4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8">
      <c r="A159" s="2">
        <v>152</v>
      </c>
      <c r="B159" s="3"/>
      <c r="C159" s="5">
        <f t="shared" si="4"/>
        <v>0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8">
      <c r="A160" s="2">
        <v>153</v>
      </c>
      <c r="B160" s="3"/>
      <c r="C160" s="5">
        <f t="shared" si="4"/>
        <v>0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8">
      <c r="A161" s="2">
        <v>154</v>
      </c>
      <c r="B161" s="3"/>
      <c r="C161" s="5">
        <f t="shared" si="4"/>
        <v>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8">
      <c r="A162" s="2">
        <v>155</v>
      </c>
      <c r="B162" s="3"/>
      <c r="C162" s="5">
        <f t="shared" si="4"/>
        <v>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8">
      <c r="A163" s="2">
        <v>156</v>
      </c>
      <c r="B163" s="3"/>
      <c r="C163" s="5">
        <f t="shared" si="4"/>
        <v>0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8">
      <c r="A164" s="2">
        <v>157</v>
      </c>
      <c r="B164" s="3"/>
      <c r="C164" s="5">
        <f t="shared" si="4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8">
      <c r="A165" s="2">
        <v>158</v>
      </c>
      <c r="B165" s="3"/>
      <c r="C165" s="5">
        <f t="shared" si="4"/>
        <v>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8">
      <c r="A166" s="2">
        <v>159</v>
      </c>
      <c r="B166" s="3"/>
      <c r="C166" s="5">
        <f t="shared" si="4"/>
        <v>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8">
      <c r="A167" s="2">
        <v>160</v>
      </c>
      <c r="B167" s="3"/>
      <c r="C167" s="5">
        <f t="shared" si="4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8">
      <c r="A168" s="2">
        <v>161</v>
      </c>
      <c r="B168" s="3"/>
      <c r="C168" s="5">
        <f aca="true" t="shared" si="5" ref="C168:C182">SUM(D168:AJ168)</f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8">
      <c r="A169" s="2">
        <v>162</v>
      </c>
      <c r="B169" s="3"/>
      <c r="C169" s="5">
        <f t="shared" si="5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8">
      <c r="A170" s="2">
        <v>163</v>
      </c>
      <c r="B170" s="3"/>
      <c r="C170" s="5">
        <f t="shared" si="5"/>
        <v>0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8">
      <c r="A171" s="2">
        <v>164</v>
      </c>
      <c r="B171" s="3"/>
      <c r="C171" s="5">
        <f t="shared" si="5"/>
        <v>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8">
      <c r="A172" s="2">
        <v>165</v>
      </c>
      <c r="B172" s="3"/>
      <c r="C172" s="5">
        <f t="shared" si="5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8">
      <c r="A173" s="2">
        <v>166</v>
      </c>
      <c r="B173" s="3"/>
      <c r="C173" s="5">
        <f t="shared" si="5"/>
        <v>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8">
      <c r="A174" s="2">
        <v>167</v>
      </c>
      <c r="B174" s="3"/>
      <c r="C174" s="5">
        <f t="shared" si="5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8">
      <c r="A175" s="2">
        <v>168</v>
      </c>
      <c r="B175" s="3"/>
      <c r="C175" s="5">
        <f t="shared" si="5"/>
        <v>0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8">
      <c r="A176" s="2">
        <v>169</v>
      </c>
      <c r="B176" s="3"/>
      <c r="C176" s="5">
        <f t="shared" si="5"/>
        <v>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8">
      <c r="A177" s="2">
        <v>170</v>
      </c>
      <c r="B177" s="3"/>
      <c r="C177" s="5">
        <f t="shared" si="5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8">
      <c r="A178" s="2">
        <v>171</v>
      </c>
      <c r="B178" s="3"/>
      <c r="C178" s="5">
        <f t="shared" si="5"/>
        <v>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8">
      <c r="A179" s="2">
        <v>172</v>
      </c>
      <c r="B179" s="3"/>
      <c r="C179" s="5">
        <f t="shared" si="5"/>
        <v>0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8">
      <c r="A180" s="2">
        <v>173</v>
      </c>
      <c r="B180" s="3"/>
      <c r="C180" s="5">
        <f t="shared" si="5"/>
        <v>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8">
      <c r="A181" s="2">
        <v>174</v>
      </c>
      <c r="B181" s="3"/>
      <c r="C181" s="5">
        <f t="shared" si="5"/>
        <v>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8">
      <c r="A182" s="2">
        <v>175</v>
      </c>
      <c r="B182" s="3"/>
      <c r="C182" s="5">
        <f t="shared" si="5"/>
        <v>0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82">
    <cfRule type="cellIs" priority="1" dxfId="0" operator="equal" stopIfTrue="1">
      <formula>0</formula>
    </cfRule>
  </conditionalFormatting>
  <conditionalFormatting sqref="B8:B182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263" customWidth="1"/>
    <col min="2" max="2" width="5.75390625" style="263" customWidth="1"/>
    <col min="3" max="4" width="25.75390625" style="0" customWidth="1"/>
    <col min="5" max="5" width="5.75390625" style="0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259">
        <f>'11'!D7</f>
        <v>4849</v>
      </c>
      <c r="C2" s="260" t="str">
        <f>'11'!E7</f>
        <v>Салимянов Руслан</v>
      </c>
      <c r="D2" s="261" t="str">
        <f>'12'!C6</f>
        <v>_</v>
      </c>
      <c r="E2" s="262">
        <f>'12'!B6</f>
        <v>0</v>
      </c>
    </row>
    <row r="3" spans="1:5" ht="12.75">
      <c r="A3" s="128">
        <v>2</v>
      </c>
      <c r="B3" s="259">
        <f>'11'!D11</f>
        <v>6970</v>
      </c>
      <c r="C3" s="260" t="str">
        <f>'11'!E11</f>
        <v>Клоков Михаил</v>
      </c>
      <c r="D3" s="261" t="str">
        <f>'12'!C8</f>
        <v>Марданов Камиль</v>
      </c>
      <c r="E3" s="262">
        <f>'12'!B8</f>
        <v>6969</v>
      </c>
    </row>
    <row r="4" spans="1:5" ht="12.75">
      <c r="A4" s="128">
        <v>3</v>
      </c>
      <c r="B4" s="259">
        <f>'11'!D15</f>
        <v>6556</v>
      </c>
      <c r="C4" s="260" t="str">
        <f>'11'!E15</f>
        <v>Шангареева Эльмира</v>
      </c>
      <c r="D4" s="261" t="str">
        <f>'12'!C10</f>
        <v>_</v>
      </c>
      <c r="E4" s="262">
        <f>'12'!B10</f>
        <v>0</v>
      </c>
    </row>
    <row r="5" spans="1:5" ht="12.75">
      <c r="A5" s="128">
        <v>4</v>
      </c>
      <c r="B5" s="259">
        <f>'11'!D19</f>
        <v>6651</v>
      </c>
      <c r="C5" s="260" t="str">
        <f>'11'!E19</f>
        <v>Федоров Сергей</v>
      </c>
      <c r="D5" s="261" t="str">
        <f>'12'!C12</f>
        <v>_</v>
      </c>
      <c r="E5" s="262">
        <f>'12'!B12</f>
        <v>0</v>
      </c>
    </row>
    <row r="6" spans="1:5" ht="12.75">
      <c r="A6" s="128">
        <v>5</v>
      </c>
      <c r="B6" s="259">
        <f>'11'!D23</f>
        <v>5235</v>
      </c>
      <c r="C6" s="260" t="str">
        <f>'11'!E23</f>
        <v>Петухова Надежда</v>
      </c>
      <c r="D6" s="261" t="str">
        <f>'12'!C14</f>
        <v>_</v>
      </c>
      <c r="E6" s="262">
        <f>'12'!B14</f>
        <v>0</v>
      </c>
    </row>
    <row r="7" spans="1:5" ht="12.75">
      <c r="A7" s="128">
        <v>6</v>
      </c>
      <c r="B7" s="259">
        <f>'11'!D27</f>
        <v>788</v>
      </c>
      <c r="C7" s="260" t="str">
        <f>'11'!E27</f>
        <v>Нестеренко Георгий</v>
      </c>
      <c r="D7" s="261" t="str">
        <f>'12'!C16</f>
        <v>_</v>
      </c>
      <c r="E7" s="262">
        <f>'12'!B16</f>
        <v>0</v>
      </c>
    </row>
    <row r="8" spans="1:5" ht="12.75">
      <c r="A8" s="128">
        <v>7</v>
      </c>
      <c r="B8" s="259">
        <f>'11'!D31</f>
        <v>5519</v>
      </c>
      <c r="C8" s="260" t="str">
        <f>'11'!E31</f>
        <v>Минилбаев Никита</v>
      </c>
      <c r="D8" s="261" t="str">
        <f>'12'!C18</f>
        <v>_</v>
      </c>
      <c r="E8" s="262">
        <f>'12'!B18</f>
        <v>0</v>
      </c>
    </row>
    <row r="9" spans="1:5" ht="12.75">
      <c r="A9" s="128">
        <v>8</v>
      </c>
      <c r="B9" s="259">
        <f>'11'!D35</f>
        <v>6029</v>
      </c>
      <c r="C9" s="260" t="str">
        <f>'11'!E35</f>
        <v>Фирсов Денис</v>
      </c>
      <c r="D9" s="261" t="str">
        <f>'12'!C20</f>
        <v>_</v>
      </c>
      <c r="E9" s="262">
        <f>'12'!B20</f>
        <v>0</v>
      </c>
    </row>
    <row r="10" spans="1:5" ht="12.75">
      <c r="A10" s="128">
        <v>9</v>
      </c>
      <c r="B10" s="259">
        <f>'11'!D39</f>
        <v>6096</v>
      </c>
      <c r="C10" s="260" t="str">
        <f>'11'!E39</f>
        <v>Небера Максим</v>
      </c>
      <c r="D10" s="261" t="str">
        <f>'12'!C22</f>
        <v>_</v>
      </c>
      <c r="E10" s="262">
        <f>'12'!B22</f>
        <v>0</v>
      </c>
    </row>
    <row r="11" spans="1:5" ht="12.75">
      <c r="A11" s="128">
        <v>10</v>
      </c>
      <c r="B11" s="259">
        <f>'11'!D43</f>
        <v>5949</v>
      </c>
      <c r="C11" s="260" t="str">
        <f>'11'!E43</f>
        <v>Кальмин Евгений</v>
      </c>
      <c r="D11" s="261" t="str">
        <f>'12'!C24</f>
        <v>_</v>
      </c>
      <c r="E11" s="262">
        <f>'12'!B24</f>
        <v>0</v>
      </c>
    </row>
    <row r="12" spans="1:5" ht="12.75">
      <c r="A12" s="128">
        <v>11</v>
      </c>
      <c r="B12" s="259">
        <f>'11'!D47</f>
        <v>6016</v>
      </c>
      <c r="C12" s="260" t="str">
        <f>'11'!E47</f>
        <v>Бычков Артем</v>
      </c>
      <c r="D12" s="261" t="str">
        <f>'12'!C26</f>
        <v>_</v>
      </c>
      <c r="E12" s="262">
        <f>'12'!B26</f>
        <v>0</v>
      </c>
    </row>
    <row r="13" spans="1:5" ht="12.75">
      <c r="A13" s="128">
        <v>12</v>
      </c>
      <c r="B13" s="259">
        <f>'11'!D51</f>
        <v>6409</v>
      </c>
      <c r="C13" s="260" t="str">
        <f>'11'!E51</f>
        <v>Муратова Аделина</v>
      </c>
      <c r="D13" s="261" t="str">
        <f>'12'!C28</f>
        <v>_</v>
      </c>
      <c r="E13" s="262">
        <f>'12'!B28</f>
        <v>0</v>
      </c>
    </row>
    <row r="14" spans="1:5" ht="12.75">
      <c r="A14" s="128">
        <v>13</v>
      </c>
      <c r="B14" s="259">
        <f>'11'!D55</f>
        <v>5429</v>
      </c>
      <c r="C14" s="260" t="str">
        <f>'11'!E55</f>
        <v>Апсатарова Дарина</v>
      </c>
      <c r="D14" s="261" t="str">
        <f>'12'!C30</f>
        <v>_</v>
      </c>
      <c r="E14" s="262">
        <f>'12'!B30</f>
        <v>0</v>
      </c>
    </row>
    <row r="15" spans="1:5" ht="12.75">
      <c r="A15" s="128">
        <v>14</v>
      </c>
      <c r="B15" s="259">
        <f>'11'!D59</f>
        <v>6917</v>
      </c>
      <c r="C15" s="260" t="str">
        <f>'11'!E59</f>
        <v>Канбеков Ринат</v>
      </c>
      <c r="D15" s="261" t="str">
        <f>'12'!C32</f>
        <v>_</v>
      </c>
      <c r="E15" s="262">
        <f>'12'!B32</f>
        <v>0</v>
      </c>
    </row>
    <row r="16" spans="1:5" ht="12.75">
      <c r="A16" s="128">
        <v>15</v>
      </c>
      <c r="B16" s="259">
        <f>'11'!D63</f>
        <v>5520</v>
      </c>
      <c r="C16" s="260" t="str">
        <f>'11'!E63</f>
        <v>Сабиров Артур</v>
      </c>
      <c r="D16" s="261" t="str">
        <f>'12'!C34</f>
        <v>_</v>
      </c>
      <c r="E16" s="262">
        <f>'12'!B34</f>
        <v>0</v>
      </c>
    </row>
    <row r="17" spans="1:5" ht="12.75">
      <c r="A17" s="128">
        <v>16</v>
      </c>
      <c r="B17" s="259">
        <f>'11'!D67</f>
        <v>5904</v>
      </c>
      <c r="C17" s="260" t="str">
        <f>'11'!E67</f>
        <v>Асфандияров Роман</v>
      </c>
      <c r="D17" s="261" t="str">
        <f>'12'!C36</f>
        <v>_</v>
      </c>
      <c r="E17" s="262">
        <f>'12'!B36</f>
        <v>0</v>
      </c>
    </row>
    <row r="18" spans="1:5" ht="12.75">
      <c r="A18" s="128">
        <v>17</v>
      </c>
      <c r="B18" s="259">
        <f>'11'!F9</f>
        <v>6970</v>
      </c>
      <c r="C18" s="260" t="str">
        <f>'11'!G9</f>
        <v>Клоков Михаил</v>
      </c>
      <c r="D18" s="261" t="str">
        <f>'12'!E37</f>
        <v>Салимянов Руслан</v>
      </c>
      <c r="E18" s="262">
        <f>'12'!D37</f>
        <v>4849</v>
      </c>
    </row>
    <row r="19" spans="1:5" ht="12.75">
      <c r="A19" s="128">
        <v>18</v>
      </c>
      <c r="B19" s="259">
        <f>'11'!F17</f>
        <v>6651</v>
      </c>
      <c r="C19" s="260" t="str">
        <f>'11'!G17</f>
        <v>Федоров Сергей</v>
      </c>
      <c r="D19" s="261" t="str">
        <f>'12'!E33</f>
        <v>Шангареева Эльмира</v>
      </c>
      <c r="E19" s="262">
        <f>'12'!D33</f>
        <v>6556</v>
      </c>
    </row>
    <row r="20" spans="1:5" ht="12.75">
      <c r="A20" s="128">
        <v>19</v>
      </c>
      <c r="B20" s="259">
        <f>'11'!F25</f>
        <v>5235</v>
      </c>
      <c r="C20" s="260" t="str">
        <f>'11'!G25</f>
        <v>Петухова Надежда</v>
      </c>
      <c r="D20" s="261" t="str">
        <f>'12'!E29</f>
        <v>Нестеренко Георгий</v>
      </c>
      <c r="E20" s="262">
        <f>'12'!D29</f>
        <v>788</v>
      </c>
    </row>
    <row r="21" spans="1:5" ht="12.75">
      <c r="A21" s="128">
        <v>20</v>
      </c>
      <c r="B21" s="259">
        <f>'11'!F33</f>
        <v>6029</v>
      </c>
      <c r="C21" s="260" t="str">
        <f>'11'!G33</f>
        <v>Фирсов Денис</v>
      </c>
      <c r="D21" s="261" t="str">
        <f>'12'!E25</f>
        <v>Минилбаев Никита</v>
      </c>
      <c r="E21" s="262">
        <f>'12'!D25</f>
        <v>5519</v>
      </c>
    </row>
    <row r="22" spans="1:5" ht="12.75">
      <c r="A22" s="128">
        <v>21</v>
      </c>
      <c r="B22" s="259">
        <f>'11'!F41</f>
        <v>6096</v>
      </c>
      <c r="C22" s="260" t="str">
        <f>'11'!G41</f>
        <v>Небера Максим</v>
      </c>
      <c r="D22" s="261" t="str">
        <f>'12'!E21</f>
        <v>Кальмин Евгений</v>
      </c>
      <c r="E22" s="262">
        <f>'12'!D21</f>
        <v>5949</v>
      </c>
    </row>
    <row r="23" spans="1:5" ht="12.75">
      <c r="A23" s="128">
        <v>22</v>
      </c>
      <c r="B23" s="259">
        <f>'11'!F49</f>
        <v>6409</v>
      </c>
      <c r="C23" s="260" t="str">
        <f>'11'!G49</f>
        <v>Муратова Аделина</v>
      </c>
      <c r="D23" s="261" t="str">
        <f>'12'!E17</f>
        <v>Бычков Артем</v>
      </c>
      <c r="E23" s="262">
        <f>'12'!D17</f>
        <v>6016</v>
      </c>
    </row>
    <row r="24" spans="1:5" ht="12.75">
      <c r="A24" s="128">
        <v>23</v>
      </c>
      <c r="B24" s="259">
        <f>'11'!F57</f>
        <v>5429</v>
      </c>
      <c r="C24" s="260" t="str">
        <f>'11'!G57</f>
        <v>Апсатарова Дарина</v>
      </c>
      <c r="D24" s="261" t="str">
        <f>'12'!E13</f>
        <v>Канбеков Ринат</v>
      </c>
      <c r="E24" s="262">
        <f>'12'!D13</f>
        <v>6917</v>
      </c>
    </row>
    <row r="25" spans="1:5" ht="12.75">
      <c r="A25" s="128">
        <v>24</v>
      </c>
      <c r="B25" s="259">
        <f>'11'!F65</f>
        <v>5904</v>
      </c>
      <c r="C25" s="260" t="str">
        <f>'11'!G65</f>
        <v>Асфандияров Роман</v>
      </c>
      <c r="D25" s="261" t="str">
        <f>'12'!E9</f>
        <v>Сабиров Артур</v>
      </c>
      <c r="E25" s="262">
        <f>'12'!D9</f>
        <v>5520</v>
      </c>
    </row>
    <row r="26" spans="1:5" ht="12.75">
      <c r="A26" s="128">
        <v>25</v>
      </c>
      <c r="B26" s="259">
        <f>'11'!H13</f>
        <v>6651</v>
      </c>
      <c r="C26" s="260" t="str">
        <f>'11'!I13</f>
        <v>Федоров Сергей</v>
      </c>
      <c r="D26" s="261" t="str">
        <f>'12'!I6</f>
        <v>Клоков Михаил</v>
      </c>
      <c r="E26" s="262">
        <f>'12'!H6</f>
        <v>6970</v>
      </c>
    </row>
    <row r="27" spans="1:5" ht="12.75">
      <c r="A27" s="128">
        <v>26</v>
      </c>
      <c r="B27" s="259">
        <f>'11'!H29</f>
        <v>6029</v>
      </c>
      <c r="C27" s="260" t="str">
        <f>'11'!I29</f>
        <v>Фирсов Денис</v>
      </c>
      <c r="D27" s="261" t="str">
        <f>'12'!I14</f>
        <v>Петухова Надежда</v>
      </c>
      <c r="E27" s="262">
        <f>'12'!H14</f>
        <v>5235</v>
      </c>
    </row>
    <row r="28" spans="1:5" ht="12.75">
      <c r="A28" s="128">
        <v>27</v>
      </c>
      <c r="B28" s="259">
        <f>'11'!H45</f>
        <v>6409</v>
      </c>
      <c r="C28" s="260" t="str">
        <f>'11'!I45</f>
        <v>Муратова Аделина</v>
      </c>
      <c r="D28" s="261" t="str">
        <f>'12'!I22</f>
        <v>Небера Максим</v>
      </c>
      <c r="E28" s="262">
        <f>'12'!H22</f>
        <v>6096</v>
      </c>
    </row>
    <row r="29" spans="1:5" ht="12.75">
      <c r="A29" s="128">
        <v>28</v>
      </c>
      <c r="B29" s="259">
        <f>'11'!H61</f>
        <v>5904</v>
      </c>
      <c r="C29" s="260" t="str">
        <f>'11'!I61</f>
        <v>Асфандияров Роман</v>
      </c>
      <c r="D29" s="261" t="str">
        <f>'12'!I30</f>
        <v>Апсатарова Дарина</v>
      </c>
      <c r="E29" s="262">
        <f>'12'!H30</f>
        <v>5429</v>
      </c>
    </row>
    <row r="30" spans="1:5" ht="12.75">
      <c r="A30" s="128">
        <v>29</v>
      </c>
      <c r="B30" s="259">
        <f>'11'!J21</f>
        <v>6651</v>
      </c>
      <c r="C30" s="260" t="str">
        <f>'11'!K21</f>
        <v>Федоров Сергей</v>
      </c>
      <c r="D30" s="261" t="str">
        <f>'12'!M36</f>
        <v>Фирсов Денис</v>
      </c>
      <c r="E30" s="262">
        <f>'12'!L36</f>
        <v>6029</v>
      </c>
    </row>
    <row r="31" spans="1:5" ht="12.75">
      <c r="A31" s="128">
        <v>30</v>
      </c>
      <c r="B31" s="259">
        <f>'11'!J53</f>
        <v>6409</v>
      </c>
      <c r="C31" s="260" t="str">
        <f>'11'!K53</f>
        <v>Муратова Аделина</v>
      </c>
      <c r="D31" s="261" t="str">
        <f>'12'!M20</f>
        <v>Асфандияров Роман</v>
      </c>
      <c r="E31" s="262">
        <f>'12'!L20</f>
        <v>5904</v>
      </c>
    </row>
    <row r="32" spans="1:5" ht="12.75">
      <c r="A32" s="128">
        <v>31</v>
      </c>
      <c r="B32" s="259">
        <f>'11'!L37</f>
        <v>6409</v>
      </c>
      <c r="C32" s="260" t="str">
        <f>'11'!M37</f>
        <v>Муратова Аделина</v>
      </c>
      <c r="D32" s="261" t="str">
        <f>'11'!M57</f>
        <v>Федоров Сергей</v>
      </c>
      <c r="E32" s="262">
        <f>'11'!L57</f>
        <v>6651</v>
      </c>
    </row>
    <row r="33" spans="1:5" ht="12.75">
      <c r="A33" s="128">
        <v>32</v>
      </c>
      <c r="B33" s="259">
        <f>'12'!D7</f>
        <v>6969</v>
      </c>
      <c r="C33" s="260" t="str">
        <f>'12'!E7</f>
        <v>Марданов Камиль</v>
      </c>
      <c r="D33" s="261" t="str">
        <f>'12'!C58</f>
        <v>_</v>
      </c>
      <c r="E33" s="262">
        <f>'12'!B58</f>
        <v>0</v>
      </c>
    </row>
    <row r="34" spans="1:5" ht="12.75">
      <c r="A34" s="128">
        <v>33</v>
      </c>
      <c r="B34" s="259">
        <f>'12'!D11</f>
        <v>0</v>
      </c>
      <c r="C34" s="260">
        <f>'12'!E11</f>
        <v>0</v>
      </c>
      <c r="D34" s="261">
        <f>'12'!C60</f>
        <v>0</v>
      </c>
      <c r="E34" s="262">
        <f>'12'!B60</f>
        <v>0</v>
      </c>
    </row>
    <row r="35" spans="1:5" ht="12.75">
      <c r="A35" s="128">
        <v>34</v>
      </c>
      <c r="B35" s="259">
        <f>'12'!D15</f>
        <v>0</v>
      </c>
      <c r="C35" s="260">
        <f>'12'!E15</f>
        <v>0</v>
      </c>
      <c r="D35" s="261">
        <f>'12'!C62</f>
        <v>0</v>
      </c>
      <c r="E35" s="262">
        <f>'12'!B62</f>
        <v>0</v>
      </c>
    </row>
    <row r="36" spans="1:5" ht="12.75">
      <c r="A36" s="128">
        <v>35</v>
      </c>
      <c r="B36" s="259">
        <f>'12'!D19</f>
        <v>0</v>
      </c>
      <c r="C36" s="260">
        <f>'12'!E19</f>
        <v>0</v>
      </c>
      <c r="D36" s="261">
        <f>'12'!C64</f>
        <v>0</v>
      </c>
      <c r="E36" s="262">
        <f>'12'!B64</f>
        <v>0</v>
      </c>
    </row>
    <row r="37" spans="1:5" ht="12.75">
      <c r="A37" s="128">
        <v>36</v>
      </c>
      <c r="B37" s="259">
        <f>'12'!D23</f>
        <v>0</v>
      </c>
      <c r="C37" s="260">
        <f>'12'!E23</f>
        <v>0</v>
      </c>
      <c r="D37" s="261">
        <f>'12'!C66</f>
        <v>0</v>
      </c>
      <c r="E37" s="262">
        <f>'12'!B66</f>
        <v>0</v>
      </c>
    </row>
    <row r="38" spans="1:5" ht="12.75">
      <c r="A38" s="128">
        <v>37</v>
      </c>
      <c r="B38" s="259">
        <f>'12'!D27</f>
        <v>0</v>
      </c>
      <c r="C38" s="260">
        <f>'12'!E27</f>
        <v>0</v>
      </c>
      <c r="D38" s="261">
        <f>'12'!C68</f>
        <v>0</v>
      </c>
      <c r="E38" s="262">
        <f>'12'!B68</f>
        <v>0</v>
      </c>
    </row>
    <row r="39" spans="1:5" ht="12.75">
      <c r="A39" s="128">
        <v>38</v>
      </c>
      <c r="B39" s="259">
        <f>'12'!D31</f>
        <v>0</v>
      </c>
      <c r="C39" s="260">
        <f>'12'!E31</f>
        <v>0</v>
      </c>
      <c r="D39" s="261">
        <f>'12'!C70</f>
        <v>0</v>
      </c>
      <c r="E39" s="262">
        <f>'12'!B70</f>
        <v>0</v>
      </c>
    </row>
    <row r="40" spans="1:5" ht="12.75">
      <c r="A40" s="128">
        <v>39</v>
      </c>
      <c r="B40" s="259">
        <f>'12'!D35</f>
        <v>0</v>
      </c>
      <c r="C40" s="260">
        <f>'12'!E35</f>
        <v>0</v>
      </c>
      <c r="D40" s="261">
        <f>'12'!C72</f>
        <v>0</v>
      </c>
      <c r="E40" s="262">
        <f>'12'!B72</f>
        <v>0</v>
      </c>
    </row>
    <row r="41" spans="1:5" ht="12.75">
      <c r="A41" s="128">
        <v>40</v>
      </c>
      <c r="B41" s="259">
        <f>'12'!F8</f>
        <v>5520</v>
      </c>
      <c r="C41" s="260" t="str">
        <f>'12'!G8</f>
        <v>Сабиров Артур</v>
      </c>
      <c r="D41" s="261" t="str">
        <f>'12'!C39</f>
        <v>Марданов Камиль</v>
      </c>
      <c r="E41" s="262">
        <f>'12'!B39</f>
        <v>6969</v>
      </c>
    </row>
    <row r="42" spans="1:5" ht="12.75">
      <c r="A42" s="128">
        <v>41</v>
      </c>
      <c r="B42" s="259">
        <f>'12'!F12</f>
        <v>6917</v>
      </c>
      <c r="C42" s="260" t="str">
        <f>'12'!G12</f>
        <v>Канбеков Ринат</v>
      </c>
      <c r="D42" s="261">
        <f>'12'!C41</f>
        <v>0</v>
      </c>
      <c r="E42" s="262">
        <f>'12'!B41</f>
        <v>0</v>
      </c>
    </row>
    <row r="43" spans="1:5" ht="12.75">
      <c r="A43" s="128">
        <v>42</v>
      </c>
      <c r="B43" s="259">
        <f>'12'!F16</f>
        <v>6016</v>
      </c>
      <c r="C43" s="260" t="str">
        <f>'12'!G16</f>
        <v>Бычков Артем</v>
      </c>
      <c r="D43" s="261">
        <f>'12'!C43</f>
        <v>0</v>
      </c>
      <c r="E43" s="262">
        <f>'12'!B43</f>
        <v>0</v>
      </c>
    </row>
    <row r="44" spans="1:5" ht="12.75">
      <c r="A44" s="128">
        <v>43</v>
      </c>
      <c r="B44" s="259">
        <f>'12'!F20</f>
        <v>5949</v>
      </c>
      <c r="C44" s="260" t="str">
        <f>'12'!G20</f>
        <v>Кальмин Евгений</v>
      </c>
      <c r="D44" s="261">
        <f>'12'!C45</f>
        <v>0</v>
      </c>
      <c r="E44" s="262">
        <f>'12'!B45</f>
        <v>0</v>
      </c>
    </row>
    <row r="45" spans="1:5" ht="12.75">
      <c r="A45" s="128">
        <v>44</v>
      </c>
      <c r="B45" s="259">
        <f>'12'!F24</f>
        <v>5519</v>
      </c>
      <c r="C45" s="260" t="str">
        <f>'12'!G24</f>
        <v>Минилбаев Никита</v>
      </c>
      <c r="D45" s="261">
        <f>'12'!C47</f>
        <v>0</v>
      </c>
      <c r="E45" s="262">
        <f>'12'!B47</f>
        <v>0</v>
      </c>
    </row>
    <row r="46" spans="1:5" ht="12.75">
      <c r="A46" s="128">
        <v>45</v>
      </c>
      <c r="B46" s="259">
        <f>'12'!F28</f>
        <v>788</v>
      </c>
      <c r="C46" s="260" t="str">
        <f>'12'!G28</f>
        <v>Нестеренко Георгий</v>
      </c>
      <c r="D46" s="261">
        <f>'12'!C49</f>
        <v>0</v>
      </c>
      <c r="E46" s="262">
        <f>'12'!B49</f>
        <v>0</v>
      </c>
    </row>
    <row r="47" spans="1:5" ht="12.75">
      <c r="A47" s="128">
        <v>46</v>
      </c>
      <c r="B47" s="259">
        <f>'12'!F32</f>
        <v>6556</v>
      </c>
      <c r="C47" s="260" t="str">
        <f>'12'!G32</f>
        <v>Шангареева Эльмира</v>
      </c>
      <c r="D47" s="261">
        <f>'12'!C51</f>
        <v>0</v>
      </c>
      <c r="E47" s="262">
        <f>'12'!B51</f>
        <v>0</v>
      </c>
    </row>
    <row r="48" spans="1:5" ht="12.75">
      <c r="A48" s="128">
        <v>47</v>
      </c>
      <c r="B48" s="259">
        <f>'12'!F36</f>
        <v>4849</v>
      </c>
      <c r="C48" s="260" t="str">
        <f>'12'!G36</f>
        <v>Салимянов Руслан</v>
      </c>
      <c r="D48" s="261">
        <f>'12'!C53</f>
        <v>0</v>
      </c>
      <c r="E48" s="262">
        <f>'12'!B53</f>
        <v>0</v>
      </c>
    </row>
    <row r="49" spans="1:5" ht="12.75">
      <c r="A49" s="128">
        <v>48</v>
      </c>
      <c r="B49" s="259">
        <f>'12'!H10</f>
        <v>5520</v>
      </c>
      <c r="C49" s="260" t="str">
        <f>'12'!I10</f>
        <v>Сабиров Артур</v>
      </c>
      <c r="D49" s="261" t="str">
        <f>'12'!M39</f>
        <v>Канбеков Ринат</v>
      </c>
      <c r="E49" s="262">
        <f>'12'!L39</f>
        <v>6917</v>
      </c>
    </row>
    <row r="50" spans="1:5" ht="12.75">
      <c r="A50" s="128">
        <v>49</v>
      </c>
      <c r="B50" s="259">
        <f>'12'!H18</f>
        <v>5949</v>
      </c>
      <c r="C50" s="260" t="str">
        <f>'12'!I18</f>
        <v>Кальмин Евгений</v>
      </c>
      <c r="D50" s="261" t="str">
        <f>'12'!M41</f>
        <v>Бычков Артем</v>
      </c>
      <c r="E50" s="262">
        <f>'12'!L41</f>
        <v>6016</v>
      </c>
    </row>
    <row r="51" spans="1:5" ht="12.75">
      <c r="A51" s="128">
        <v>50</v>
      </c>
      <c r="B51" s="259">
        <f>'12'!H26</f>
        <v>788</v>
      </c>
      <c r="C51" s="260" t="str">
        <f>'12'!I26</f>
        <v>Нестеренко Георгий</v>
      </c>
      <c r="D51" s="261" t="str">
        <f>'12'!M43</f>
        <v>Минилбаев Никита</v>
      </c>
      <c r="E51" s="262">
        <f>'12'!L43</f>
        <v>5519</v>
      </c>
    </row>
    <row r="52" spans="1:5" ht="12.75">
      <c r="A52" s="128">
        <v>51</v>
      </c>
      <c r="B52" s="259">
        <f>'12'!H34</f>
        <v>4849</v>
      </c>
      <c r="C52" s="260" t="str">
        <f>'12'!I34</f>
        <v>Салимянов Руслан</v>
      </c>
      <c r="D52" s="261" t="str">
        <f>'12'!M45</f>
        <v>Шангареева Эльмира</v>
      </c>
      <c r="E52" s="262">
        <f>'12'!L45</f>
        <v>6556</v>
      </c>
    </row>
    <row r="53" spans="1:5" ht="12.75">
      <c r="A53" s="128">
        <v>52</v>
      </c>
      <c r="B53" s="259">
        <f>'12'!J8</f>
        <v>5520</v>
      </c>
      <c r="C53" s="260" t="str">
        <f>'12'!K8</f>
        <v>Сабиров Артур</v>
      </c>
      <c r="D53" s="261" t="str">
        <f>'11'!C70</f>
        <v>Клоков Михаил</v>
      </c>
      <c r="E53" s="262">
        <f>'11'!B70</f>
        <v>6970</v>
      </c>
    </row>
    <row r="54" spans="1:5" ht="12.75">
      <c r="A54" s="128">
        <v>53</v>
      </c>
      <c r="B54" s="259">
        <f>'12'!J16</f>
        <v>5235</v>
      </c>
      <c r="C54" s="260" t="str">
        <f>'12'!K16</f>
        <v>Петухова Надежда</v>
      </c>
      <c r="D54" s="261" t="str">
        <f>'11'!C72</f>
        <v>Кальмин Евгений</v>
      </c>
      <c r="E54" s="262">
        <f>'11'!B72</f>
        <v>5949</v>
      </c>
    </row>
    <row r="55" spans="1:5" ht="12.75">
      <c r="A55" s="128">
        <v>54</v>
      </c>
      <c r="B55" s="259">
        <f>'12'!J24</f>
        <v>6096</v>
      </c>
      <c r="C55" s="260" t="str">
        <f>'12'!K24</f>
        <v>Небера Максим</v>
      </c>
      <c r="D55" s="261" t="str">
        <f>'11'!C74</f>
        <v>Нестеренко Георгий</v>
      </c>
      <c r="E55" s="262">
        <f>'11'!B74</f>
        <v>788</v>
      </c>
    </row>
    <row r="56" spans="1:5" ht="12.75">
      <c r="A56" s="128">
        <v>55</v>
      </c>
      <c r="B56" s="259">
        <f>'12'!J32</f>
        <v>5429</v>
      </c>
      <c r="C56" s="260" t="str">
        <f>'12'!K32</f>
        <v>Апсатарова Дарина</v>
      </c>
      <c r="D56" s="261" t="str">
        <f>'11'!C76</f>
        <v>Салимянов Руслан</v>
      </c>
      <c r="E56" s="262">
        <f>'11'!B76</f>
        <v>4849</v>
      </c>
    </row>
    <row r="57" spans="1:5" ht="12.75">
      <c r="A57" s="128">
        <v>56</v>
      </c>
      <c r="B57" s="259">
        <f>'12'!L12</f>
        <v>5520</v>
      </c>
      <c r="C57" s="260" t="str">
        <f>'12'!M12</f>
        <v>Сабиров Артур</v>
      </c>
      <c r="D57" s="261" t="str">
        <f>'11'!K68</f>
        <v>Петухова Надежда</v>
      </c>
      <c r="E57" s="262">
        <f>'11'!J68</f>
        <v>5235</v>
      </c>
    </row>
    <row r="58" spans="1:5" ht="12.75">
      <c r="A58" s="128">
        <v>57</v>
      </c>
      <c r="B58" s="259">
        <f>'12'!L28</f>
        <v>6096</v>
      </c>
      <c r="C58" s="260" t="str">
        <f>'12'!M28</f>
        <v>Небера Максим</v>
      </c>
      <c r="D58" s="261" t="str">
        <f>'11'!K70</f>
        <v>Апсатарова Дарина</v>
      </c>
      <c r="E58" s="262">
        <f>'11'!J70</f>
        <v>5429</v>
      </c>
    </row>
    <row r="59" spans="1:5" ht="12.75">
      <c r="A59" s="128">
        <v>58</v>
      </c>
      <c r="B59" s="259">
        <f>'12'!N16</f>
        <v>5520</v>
      </c>
      <c r="C59" s="260" t="str">
        <f>'12'!O16</f>
        <v>Сабиров Артур</v>
      </c>
      <c r="D59" s="261" t="str">
        <f>'11'!K63</f>
        <v>Асфандияров Роман</v>
      </c>
      <c r="E59" s="262">
        <f>'11'!J63</f>
        <v>5904</v>
      </c>
    </row>
    <row r="60" spans="1:5" ht="12.75">
      <c r="A60" s="128">
        <v>59</v>
      </c>
      <c r="B60" s="259">
        <f>'12'!N32</f>
        <v>6096</v>
      </c>
      <c r="C60" s="260" t="str">
        <f>'12'!O32</f>
        <v>Небера Максим</v>
      </c>
      <c r="D60" s="261" t="str">
        <f>'11'!K65</f>
        <v>Фирсов Денис</v>
      </c>
      <c r="E60" s="262">
        <f>'11'!J65</f>
        <v>6029</v>
      </c>
    </row>
    <row r="61" spans="1:5" ht="12.75">
      <c r="A61" s="128">
        <v>60</v>
      </c>
      <c r="B61" s="259">
        <f>'12'!P24</f>
        <v>6096</v>
      </c>
      <c r="C61" s="260" t="str">
        <f>'12'!Q24</f>
        <v>Небера Максим</v>
      </c>
      <c r="D61" s="261" t="str">
        <f>'12'!Q34</f>
        <v>Сабиров Артур</v>
      </c>
      <c r="E61" s="262">
        <f>'12'!P34</f>
        <v>5520</v>
      </c>
    </row>
    <row r="62" spans="1:5" ht="12.75">
      <c r="A62" s="128">
        <v>61</v>
      </c>
      <c r="B62" s="259">
        <f>'11'!L64</f>
        <v>6029</v>
      </c>
      <c r="C62" s="260" t="str">
        <f>'11'!M64</f>
        <v>Фирсов Денис</v>
      </c>
      <c r="D62" s="261" t="str">
        <f>'11'!M66</f>
        <v>Асфандияров Роман</v>
      </c>
      <c r="E62" s="262">
        <f>'11'!L66</f>
        <v>5904</v>
      </c>
    </row>
    <row r="63" spans="1:5" ht="12.75">
      <c r="A63" s="128">
        <v>62</v>
      </c>
      <c r="B63" s="259">
        <f>'11'!L69</f>
        <v>5429</v>
      </c>
      <c r="C63" s="260" t="str">
        <f>'11'!M69</f>
        <v>Апсатарова Дарина</v>
      </c>
      <c r="D63" s="261" t="str">
        <f>'11'!M71</f>
        <v>Петухова Надежда</v>
      </c>
      <c r="E63" s="262">
        <f>'11'!L71</f>
        <v>5235</v>
      </c>
    </row>
    <row r="64" spans="1:5" ht="12.75">
      <c r="A64" s="128">
        <v>63</v>
      </c>
      <c r="B64" s="259">
        <f>'11'!D71</f>
        <v>6970</v>
      </c>
      <c r="C64" s="260" t="str">
        <f>'11'!E71</f>
        <v>Клоков Михаил</v>
      </c>
      <c r="D64" s="261" t="str">
        <f>'11'!K73</f>
        <v>Кальмин Евгений</v>
      </c>
      <c r="E64" s="262">
        <f>'11'!J73</f>
        <v>5949</v>
      </c>
    </row>
    <row r="65" spans="1:5" ht="12.75">
      <c r="A65" s="128">
        <v>64</v>
      </c>
      <c r="B65" s="259">
        <f>'11'!D75</f>
        <v>4849</v>
      </c>
      <c r="C65" s="260" t="str">
        <f>'11'!E75</f>
        <v>Салимянов Руслан</v>
      </c>
      <c r="D65" s="261" t="str">
        <f>'11'!K75</f>
        <v>Нестеренко Георгий</v>
      </c>
      <c r="E65" s="262">
        <f>'11'!J75</f>
        <v>788</v>
      </c>
    </row>
    <row r="66" spans="1:5" ht="12.75">
      <c r="A66" s="128">
        <v>65</v>
      </c>
      <c r="B66" s="259">
        <f>'11'!F73</f>
        <v>4849</v>
      </c>
      <c r="C66" s="260" t="str">
        <f>'11'!G73</f>
        <v>Салимянов Руслан</v>
      </c>
      <c r="D66" s="261" t="str">
        <f>'11'!G76</f>
        <v>Клоков Михаил</v>
      </c>
      <c r="E66" s="262">
        <f>'11'!F76</f>
        <v>6970</v>
      </c>
    </row>
    <row r="67" spans="1:5" ht="12.75">
      <c r="A67" s="128">
        <v>66</v>
      </c>
      <c r="B67" s="259">
        <f>'11'!L74</f>
        <v>788</v>
      </c>
      <c r="C67" s="260" t="str">
        <f>'11'!M74</f>
        <v>Нестеренко Георгий</v>
      </c>
      <c r="D67" s="261" t="str">
        <f>'11'!M76</f>
        <v>Кальмин Евгений</v>
      </c>
      <c r="E67" s="262">
        <f>'11'!L76</f>
        <v>5949</v>
      </c>
    </row>
    <row r="68" spans="1:5" ht="12.75">
      <c r="A68" s="128">
        <v>67</v>
      </c>
      <c r="B68" s="259">
        <f>'12'!N40</f>
        <v>6917</v>
      </c>
      <c r="C68" s="260" t="str">
        <f>'12'!O40</f>
        <v>Канбеков Ринат</v>
      </c>
      <c r="D68" s="261" t="str">
        <f>'12'!O47</f>
        <v>Бычков Артем</v>
      </c>
      <c r="E68" s="262">
        <f>'12'!N47</f>
        <v>6016</v>
      </c>
    </row>
    <row r="69" spans="1:5" ht="12.75">
      <c r="A69" s="128">
        <v>68</v>
      </c>
      <c r="B69" s="259">
        <f>'12'!N44</f>
        <v>5519</v>
      </c>
      <c r="C69" s="260" t="str">
        <f>'12'!O44</f>
        <v>Минилбаев Никита</v>
      </c>
      <c r="D69" s="261" t="str">
        <f>'12'!O49</f>
        <v>Шангареева Эльмира</v>
      </c>
      <c r="E69" s="262">
        <f>'12'!N49</f>
        <v>6556</v>
      </c>
    </row>
    <row r="70" spans="1:5" ht="12.75">
      <c r="A70" s="128">
        <v>69</v>
      </c>
      <c r="B70" s="259">
        <f>'12'!P42</f>
        <v>6917</v>
      </c>
      <c r="C70" s="260" t="str">
        <f>'12'!Q42</f>
        <v>Канбеков Ринат</v>
      </c>
      <c r="D70" s="261" t="str">
        <f>'12'!Q46</f>
        <v>Минилбаев Никита</v>
      </c>
      <c r="E70" s="262">
        <f>'12'!P46</f>
        <v>5519</v>
      </c>
    </row>
    <row r="71" spans="1:5" ht="12.75">
      <c r="A71" s="128">
        <v>70</v>
      </c>
      <c r="B71" s="259">
        <f>'12'!P48</f>
        <v>6556</v>
      </c>
      <c r="C71" s="260" t="str">
        <f>'12'!Q48</f>
        <v>Шангареева Эльмира</v>
      </c>
      <c r="D71" s="261" t="str">
        <f>'12'!Q50</f>
        <v>Бычков Артем</v>
      </c>
      <c r="E71" s="262">
        <f>'12'!P50</f>
        <v>6016</v>
      </c>
    </row>
    <row r="72" spans="1:5" ht="12.75">
      <c r="A72" s="128">
        <v>71</v>
      </c>
      <c r="B72" s="259">
        <f>'12'!D40</f>
        <v>6969</v>
      </c>
      <c r="C72" s="260" t="str">
        <f>'12'!E40</f>
        <v>Марданов Камиль</v>
      </c>
      <c r="D72" s="261">
        <f>'12'!M52</f>
        <v>0</v>
      </c>
      <c r="E72" s="262">
        <f>'12'!L52</f>
        <v>0</v>
      </c>
    </row>
    <row r="73" spans="1:5" ht="12.75">
      <c r="A73" s="128">
        <v>72</v>
      </c>
      <c r="B73" s="259">
        <f>'12'!D44</f>
        <v>0</v>
      </c>
      <c r="C73" s="260">
        <f>'12'!E44</f>
        <v>0</v>
      </c>
      <c r="D73" s="261">
        <f>'12'!M54</f>
        <v>0</v>
      </c>
      <c r="E73" s="262">
        <f>'12'!L54</f>
        <v>0</v>
      </c>
    </row>
    <row r="74" spans="1:5" ht="12.75">
      <c r="A74" s="128">
        <v>73</v>
      </c>
      <c r="B74" s="259">
        <f>'12'!D48</f>
        <v>0</v>
      </c>
      <c r="C74" s="260">
        <f>'12'!E48</f>
        <v>0</v>
      </c>
      <c r="D74" s="261">
        <f>'12'!M56</f>
        <v>0</v>
      </c>
      <c r="E74" s="262">
        <f>'12'!L56</f>
        <v>0</v>
      </c>
    </row>
    <row r="75" spans="1:5" ht="12.75">
      <c r="A75" s="128">
        <v>74</v>
      </c>
      <c r="B75" s="259">
        <f>'12'!D52</f>
        <v>0</v>
      </c>
      <c r="C75" s="260">
        <f>'12'!E52</f>
        <v>0</v>
      </c>
      <c r="D75" s="261">
        <f>'12'!M58</f>
        <v>0</v>
      </c>
      <c r="E75" s="262">
        <f>'12'!L58</f>
        <v>0</v>
      </c>
    </row>
    <row r="76" spans="1:5" ht="12.75">
      <c r="A76" s="128">
        <v>75</v>
      </c>
      <c r="B76" s="259">
        <f>'12'!F42</f>
        <v>6969</v>
      </c>
      <c r="C76" s="260" t="str">
        <f>'12'!G42</f>
        <v>Марданов Камиль</v>
      </c>
      <c r="D76" s="261">
        <f>'12'!G54</f>
        <v>0</v>
      </c>
      <c r="E76" s="262">
        <f>'12'!F54</f>
        <v>0</v>
      </c>
    </row>
    <row r="77" spans="1:5" ht="12.75">
      <c r="A77" s="128">
        <v>76</v>
      </c>
      <c r="B77" s="259">
        <f>'12'!F50</f>
        <v>0</v>
      </c>
      <c r="C77" s="260">
        <f>'12'!G50</f>
        <v>0</v>
      </c>
      <c r="D77" s="261">
        <f>'12'!G56</f>
        <v>0</v>
      </c>
      <c r="E77" s="262">
        <f>'12'!F56</f>
        <v>0</v>
      </c>
    </row>
    <row r="78" spans="1:5" ht="12.75">
      <c r="A78" s="128">
        <v>77</v>
      </c>
      <c r="B78" s="259">
        <f>'12'!H46</f>
        <v>6969</v>
      </c>
      <c r="C78" s="260" t="str">
        <f>'12'!I46</f>
        <v>Марданов Камиль</v>
      </c>
      <c r="D78" s="261">
        <f>'12'!I52</f>
        <v>0</v>
      </c>
      <c r="E78" s="262">
        <f>'12'!H52</f>
        <v>0</v>
      </c>
    </row>
    <row r="79" spans="1:5" ht="12.75">
      <c r="A79" s="128">
        <v>78</v>
      </c>
      <c r="B79" s="259">
        <f>'12'!H55</f>
        <v>0</v>
      </c>
      <c r="C79" s="260">
        <f>'12'!I55</f>
        <v>0</v>
      </c>
      <c r="D79" s="261">
        <f>'12'!I57</f>
        <v>0</v>
      </c>
      <c r="E79" s="262">
        <f>'12'!H57</f>
        <v>0</v>
      </c>
    </row>
    <row r="80" spans="1:5" ht="12.75">
      <c r="A80" s="128">
        <v>79</v>
      </c>
      <c r="B80" s="259">
        <f>'12'!N53</f>
        <v>0</v>
      </c>
      <c r="C80" s="260">
        <f>'12'!O53</f>
        <v>0</v>
      </c>
      <c r="D80" s="261">
        <f>'12'!O60</f>
        <v>0</v>
      </c>
      <c r="E80" s="262">
        <f>'12'!N60</f>
        <v>0</v>
      </c>
    </row>
    <row r="81" spans="1:5" ht="12.75">
      <c r="A81" s="128">
        <v>80</v>
      </c>
      <c r="B81" s="259">
        <f>'12'!N57</f>
        <v>0</v>
      </c>
      <c r="C81" s="260">
        <f>'12'!O57</f>
        <v>0</v>
      </c>
      <c r="D81" s="261">
        <f>'12'!O62</f>
        <v>0</v>
      </c>
      <c r="E81" s="262">
        <f>'12'!N62</f>
        <v>0</v>
      </c>
    </row>
    <row r="82" spans="1:5" ht="12.75">
      <c r="A82" s="128">
        <v>81</v>
      </c>
      <c r="B82" s="259">
        <f>'12'!P55</f>
        <v>0</v>
      </c>
      <c r="C82" s="260">
        <f>'12'!Q55</f>
        <v>0</v>
      </c>
      <c r="D82" s="261">
        <f>'12'!Q59</f>
        <v>0</v>
      </c>
      <c r="E82" s="262">
        <f>'12'!P59</f>
        <v>0</v>
      </c>
    </row>
    <row r="83" spans="1:5" ht="12.75">
      <c r="A83" s="128">
        <v>82</v>
      </c>
      <c r="B83" s="259">
        <f>'12'!P61</f>
        <v>0</v>
      </c>
      <c r="C83" s="260">
        <f>'12'!Q61</f>
        <v>0</v>
      </c>
      <c r="D83" s="261">
        <f>'12'!Q63</f>
        <v>0</v>
      </c>
      <c r="E83" s="262">
        <f>'12'!P63</f>
        <v>0</v>
      </c>
    </row>
    <row r="84" spans="1:5" ht="12.75">
      <c r="A84" s="128">
        <v>83</v>
      </c>
      <c r="B84" s="259">
        <f>'12'!D59</f>
        <v>0</v>
      </c>
      <c r="C84" s="260">
        <f>'12'!E59</f>
        <v>0</v>
      </c>
      <c r="D84" s="261" t="str">
        <f>'12'!M65</f>
        <v>_</v>
      </c>
      <c r="E84" s="262">
        <f>'12'!L65</f>
        <v>0</v>
      </c>
    </row>
    <row r="85" spans="1:5" ht="12.75">
      <c r="A85" s="128">
        <v>84</v>
      </c>
      <c r="B85" s="259">
        <f>'12'!D63</f>
        <v>0</v>
      </c>
      <c r="C85" s="260">
        <f>'12'!E63</f>
        <v>0</v>
      </c>
      <c r="D85" s="261">
        <f>'12'!M67</f>
        <v>0</v>
      </c>
      <c r="E85" s="262">
        <f>'12'!L67</f>
        <v>0</v>
      </c>
    </row>
    <row r="86" spans="1:5" ht="12.75">
      <c r="A86" s="128">
        <v>85</v>
      </c>
      <c r="B86" s="259">
        <f>'12'!D67</f>
        <v>0</v>
      </c>
      <c r="C86" s="260">
        <f>'12'!E67</f>
        <v>0</v>
      </c>
      <c r="D86" s="261">
        <f>'12'!M69</f>
        <v>0</v>
      </c>
      <c r="E86" s="262">
        <f>'12'!L69</f>
        <v>0</v>
      </c>
    </row>
    <row r="87" spans="1:5" ht="12.75">
      <c r="A87" s="128">
        <v>86</v>
      </c>
      <c r="B87" s="259">
        <f>'12'!D71</f>
        <v>0</v>
      </c>
      <c r="C87" s="260">
        <f>'12'!E71</f>
        <v>0</v>
      </c>
      <c r="D87" s="261">
        <f>'12'!M71</f>
        <v>0</v>
      </c>
      <c r="E87" s="262">
        <f>'12'!L71</f>
        <v>0</v>
      </c>
    </row>
    <row r="88" spans="1:5" ht="12.75">
      <c r="A88" s="128">
        <v>87</v>
      </c>
      <c r="B88" s="259">
        <f>'12'!F61</f>
        <v>0</v>
      </c>
      <c r="C88" s="260">
        <f>'12'!G61</f>
        <v>0</v>
      </c>
      <c r="D88" s="261">
        <f>'12'!G73</f>
        <v>0</v>
      </c>
      <c r="E88" s="262">
        <f>'12'!F73</f>
        <v>0</v>
      </c>
    </row>
    <row r="89" spans="1:5" ht="12.75">
      <c r="A89" s="128">
        <v>88</v>
      </c>
      <c r="B89" s="259">
        <f>'12'!F69</f>
        <v>0</v>
      </c>
      <c r="C89" s="260">
        <f>'12'!G69</f>
        <v>0</v>
      </c>
      <c r="D89" s="261">
        <f>'12'!G75</f>
        <v>0</v>
      </c>
      <c r="E89" s="262">
        <f>'12'!F75</f>
        <v>0</v>
      </c>
    </row>
    <row r="90" spans="1:5" ht="12.75">
      <c r="A90" s="128">
        <v>89</v>
      </c>
      <c r="B90" s="259">
        <f>'12'!H65</f>
        <v>0</v>
      </c>
      <c r="C90" s="260">
        <f>'12'!I65</f>
        <v>0</v>
      </c>
      <c r="D90" s="261">
        <f>'12'!I71</f>
        <v>0</v>
      </c>
      <c r="E90" s="262">
        <f>'12'!H71</f>
        <v>0</v>
      </c>
    </row>
    <row r="91" spans="1:5" ht="12.75">
      <c r="A91" s="128">
        <v>90</v>
      </c>
      <c r="B91" s="259">
        <f>'12'!H74</f>
        <v>0</v>
      </c>
      <c r="C91" s="260">
        <f>'12'!I74</f>
        <v>0</v>
      </c>
      <c r="D91" s="261">
        <f>'12'!I76</f>
        <v>0</v>
      </c>
      <c r="E91" s="262">
        <f>'12'!H76</f>
        <v>0</v>
      </c>
    </row>
    <row r="92" spans="1:5" ht="12.75">
      <c r="A92" s="128">
        <v>91</v>
      </c>
      <c r="B92" s="259">
        <f>'12'!N66</f>
        <v>0</v>
      </c>
      <c r="C92" s="260">
        <f>'12'!O66</f>
        <v>0</v>
      </c>
      <c r="D92" s="261" t="str">
        <f>'12'!O73</f>
        <v>_</v>
      </c>
      <c r="E92" s="262">
        <f>'12'!N73</f>
        <v>0</v>
      </c>
    </row>
    <row r="93" spans="1:5" ht="12.75">
      <c r="A93" s="128">
        <v>92</v>
      </c>
      <c r="B93" s="259">
        <f>'12'!N70</f>
        <v>0</v>
      </c>
      <c r="C93" s="260">
        <f>'12'!O70</f>
        <v>0</v>
      </c>
      <c r="D93" s="261">
        <f>'12'!O75</f>
        <v>0</v>
      </c>
      <c r="E93" s="262">
        <f>'12'!N75</f>
        <v>0</v>
      </c>
    </row>
    <row r="94" spans="1:5" ht="12.75">
      <c r="A94" s="128">
        <v>93</v>
      </c>
      <c r="B94" s="259">
        <f>'12'!P68</f>
        <v>0</v>
      </c>
      <c r="C94" s="260">
        <f>'12'!Q68</f>
        <v>0</v>
      </c>
      <c r="D94" s="261">
        <f>'12'!Q72</f>
        <v>0</v>
      </c>
      <c r="E94" s="262">
        <f>'12'!P72</f>
        <v>0</v>
      </c>
    </row>
    <row r="95" spans="1:5" ht="12.75">
      <c r="A95" s="128">
        <v>94</v>
      </c>
      <c r="B95" s="259">
        <f>'12'!P74</f>
        <v>0</v>
      </c>
      <c r="C95" s="260">
        <f>'12'!Q74</f>
        <v>0</v>
      </c>
      <c r="D95" s="261" t="str">
        <f>'12'!Q76</f>
        <v>_</v>
      </c>
      <c r="E95" s="262">
        <f>'12'!P76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8" t="s">
        <v>87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>
      <c r="A2" s="284" t="s">
        <v>88</v>
      </c>
      <c r="B2" s="284"/>
      <c r="C2" s="284"/>
      <c r="D2" s="284"/>
      <c r="E2" s="284"/>
      <c r="F2" s="284"/>
      <c r="G2" s="284"/>
      <c r="H2" s="284"/>
      <c r="I2" s="284"/>
    </row>
    <row r="3" spans="1:10" ht="25.5">
      <c r="A3" s="279" t="s">
        <v>4</v>
      </c>
      <c r="B3" s="279"/>
      <c r="C3" s="279"/>
      <c r="D3" s="279"/>
      <c r="E3" s="279"/>
      <c r="F3" s="65">
        <v>25</v>
      </c>
      <c r="G3" s="66" t="s">
        <v>10</v>
      </c>
      <c r="H3" s="67" t="s">
        <v>116</v>
      </c>
      <c r="I3" s="68" t="s">
        <v>12</v>
      </c>
      <c r="J3" s="64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35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43282</v>
      </c>
      <c r="I5" s="283"/>
      <c r="J5" s="136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136"/>
    </row>
    <row r="7" spans="1:9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</row>
    <row r="8" spans="1:9" ht="18">
      <c r="A8" s="137">
        <v>6096</v>
      </c>
      <c r="B8" s="200" t="s">
        <v>24</v>
      </c>
      <c r="C8" s="138" t="s">
        <v>110</v>
      </c>
      <c r="D8" s="79" t="str">
        <f>2!K21</f>
        <v>Небера Максим</v>
      </c>
      <c r="E8" s="139"/>
      <c r="F8" s="1"/>
      <c r="G8" s="1"/>
      <c r="H8" s="1"/>
      <c r="I8" s="1"/>
    </row>
    <row r="9" spans="1:9" ht="18">
      <c r="A9" s="137">
        <v>6556</v>
      </c>
      <c r="B9" s="77" t="s">
        <v>46</v>
      </c>
      <c r="C9" s="138" t="s">
        <v>111</v>
      </c>
      <c r="D9" s="79" t="str">
        <f>2!K32</f>
        <v>Клоков Михаил</v>
      </c>
      <c r="E9" s="1"/>
      <c r="F9" s="1"/>
      <c r="G9" s="1"/>
      <c r="H9" s="1"/>
      <c r="I9" s="1"/>
    </row>
    <row r="10" spans="1:9" ht="18">
      <c r="A10" s="137">
        <v>6917</v>
      </c>
      <c r="B10" s="77" t="s">
        <v>117</v>
      </c>
      <c r="C10" s="138" t="s">
        <v>113</v>
      </c>
      <c r="D10" s="79" t="str">
        <f>2!M44</f>
        <v>Канбеков Ринат</v>
      </c>
      <c r="E10" s="1"/>
      <c r="F10" s="1"/>
      <c r="G10" s="1"/>
      <c r="H10" s="1"/>
      <c r="I10" s="1"/>
    </row>
    <row r="11" spans="1:9" ht="18">
      <c r="A11" s="137">
        <v>6016</v>
      </c>
      <c r="B11" s="77" t="s">
        <v>109</v>
      </c>
      <c r="C11" s="138" t="s">
        <v>114</v>
      </c>
      <c r="D11" s="79" t="str">
        <f>2!M52</f>
        <v>Шангареева Эльмира</v>
      </c>
      <c r="E11" s="1"/>
      <c r="F11" s="1"/>
      <c r="G11" s="1"/>
      <c r="H11" s="1"/>
      <c r="I11" s="1"/>
    </row>
    <row r="12" spans="1:9" ht="18">
      <c r="A12" s="137">
        <v>788</v>
      </c>
      <c r="B12" s="77" t="s">
        <v>118</v>
      </c>
      <c r="C12" s="138" t="s">
        <v>152</v>
      </c>
      <c r="D12" s="79" t="str">
        <f>2!E56</f>
        <v>Нестеренко Георгий</v>
      </c>
      <c r="E12" s="1"/>
      <c r="F12" s="1"/>
      <c r="G12" s="1"/>
      <c r="H12" s="1"/>
      <c r="I12" s="1"/>
    </row>
    <row r="13" spans="1:9" ht="18">
      <c r="A13" s="137">
        <v>5519</v>
      </c>
      <c r="B13" s="77" t="s">
        <v>119</v>
      </c>
      <c r="C13" s="138">
        <v>6</v>
      </c>
      <c r="D13" s="79" t="str">
        <f>2!E58</f>
        <v>Марданов Камиль</v>
      </c>
      <c r="E13" s="1"/>
      <c r="F13" s="1"/>
      <c r="G13" s="1"/>
      <c r="H13" s="1"/>
      <c r="I13" s="1"/>
    </row>
    <row r="14" spans="1:9" ht="18">
      <c r="A14" s="137">
        <v>5949</v>
      </c>
      <c r="B14" s="201" t="s">
        <v>48</v>
      </c>
      <c r="C14" s="138">
        <v>7</v>
      </c>
      <c r="D14" s="79" t="str">
        <f>2!E61</f>
        <v>Минилбаев Никита</v>
      </c>
      <c r="E14" s="1"/>
      <c r="F14" s="1"/>
      <c r="G14" s="1"/>
      <c r="H14" s="1"/>
      <c r="I14" s="1"/>
    </row>
    <row r="15" spans="1:9" ht="18">
      <c r="A15" s="137">
        <v>5520</v>
      </c>
      <c r="B15" s="77" t="s">
        <v>120</v>
      </c>
      <c r="C15" s="138">
        <v>8</v>
      </c>
      <c r="D15" s="79" t="str">
        <f>2!E63</f>
        <v>Сабиров Артур</v>
      </c>
      <c r="E15" s="1"/>
      <c r="F15" s="1"/>
      <c r="G15" s="1"/>
      <c r="H15" s="1"/>
      <c r="I15" s="1"/>
    </row>
    <row r="16" spans="1:9" ht="18">
      <c r="A16" s="137">
        <v>6969</v>
      </c>
      <c r="B16" s="77" t="s">
        <v>121</v>
      </c>
      <c r="C16" s="138">
        <v>9</v>
      </c>
      <c r="D16" s="79" t="str">
        <f>2!M58</f>
        <v>Бычков Артем</v>
      </c>
      <c r="E16" s="1"/>
      <c r="F16" s="1"/>
      <c r="G16" s="1"/>
      <c r="H16" s="1"/>
      <c r="I16" s="1"/>
    </row>
    <row r="17" spans="1:9" ht="18">
      <c r="A17" s="137">
        <v>1787</v>
      </c>
      <c r="B17" s="77" t="s">
        <v>112</v>
      </c>
      <c r="C17" s="138">
        <v>10</v>
      </c>
      <c r="D17" s="79" t="str">
        <f>2!M61</f>
        <v>Грошев Юрий</v>
      </c>
      <c r="E17" s="1"/>
      <c r="F17" s="1"/>
      <c r="G17" s="1"/>
      <c r="H17" s="1"/>
      <c r="I17" s="1"/>
    </row>
    <row r="18" spans="1:9" ht="18">
      <c r="A18" s="137">
        <v>6970</v>
      </c>
      <c r="B18" s="77" t="s">
        <v>115</v>
      </c>
      <c r="C18" s="138">
        <v>11</v>
      </c>
      <c r="D18" s="79" t="str">
        <f>2!M65</f>
        <v>Кальмин Евгений</v>
      </c>
      <c r="E18" s="1"/>
      <c r="F18" s="1"/>
      <c r="G18" s="1"/>
      <c r="H18" s="1"/>
      <c r="I18" s="1"/>
    </row>
    <row r="19" spans="1:9" ht="18">
      <c r="A19" s="137"/>
      <c r="B19" s="77" t="s">
        <v>78</v>
      </c>
      <c r="C19" s="138">
        <v>12</v>
      </c>
      <c r="D19" s="79">
        <f>2!M67</f>
        <v>0</v>
      </c>
      <c r="E19" s="1"/>
      <c r="F19" s="1"/>
      <c r="G19" s="1"/>
      <c r="H19" s="1"/>
      <c r="I19" s="1"/>
    </row>
    <row r="20" spans="1:9" ht="18">
      <c r="A20" s="137"/>
      <c r="B20" s="77" t="s">
        <v>78</v>
      </c>
      <c r="C20" s="138">
        <v>13</v>
      </c>
      <c r="D20" s="79">
        <f>2!G68</f>
        <v>0</v>
      </c>
      <c r="E20" s="1"/>
      <c r="F20" s="1"/>
      <c r="G20" s="1"/>
      <c r="H20" s="1"/>
      <c r="I20" s="1"/>
    </row>
    <row r="21" spans="1:9" ht="18">
      <c r="A21" s="137"/>
      <c r="B21" s="77" t="s">
        <v>78</v>
      </c>
      <c r="C21" s="138">
        <v>14</v>
      </c>
      <c r="D21" s="79">
        <f>2!G71</f>
        <v>0</v>
      </c>
      <c r="E21" s="1"/>
      <c r="F21" s="1"/>
      <c r="G21" s="1"/>
      <c r="H21" s="1"/>
      <c r="I21" s="1"/>
    </row>
    <row r="22" spans="1:9" ht="18">
      <c r="A22" s="137"/>
      <c r="B22" s="77" t="s">
        <v>78</v>
      </c>
      <c r="C22" s="138">
        <v>15</v>
      </c>
      <c r="D22" s="79">
        <f>2!M70</f>
        <v>0</v>
      </c>
      <c r="E22" s="1"/>
      <c r="F22" s="1"/>
      <c r="G22" s="1"/>
      <c r="H22" s="1"/>
      <c r="I22" s="1"/>
    </row>
    <row r="23" spans="1:9" ht="18">
      <c r="A23" s="137"/>
      <c r="B23" s="77" t="s">
        <v>78</v>
      </c>
      <c r="C23" s="138">
        <v>16</v>
      </c>
      <c r="D23" s="79" t="str">
        <f>2!M72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40" customWidth="1"/>
    <col min="2" max="2" width="3.75390625" style="140" customWidth="1"/>
    <col min="3" max="3" width="25.75390625" style="140" customWidth="1"/>
    <col min="4" max="4" width="3.75390625" style="140" customWidth="1"/>
    <col min="5" max="5" width="15.75390625" style="140" customWidth="1"/>
    <col min="6" max="6" width="3.75390625" style="140" customWidth="1"/>
    <col min="7" max="7" width="15.75390625" style="140" customWidth="1"/>
    <col min="8" max="8" width="3.75390625" style="140" customWidth="1"/>
    <col min="9" max="9" width="15.75390625" style="140" customWidth="1"/>
    <col min="10" max="10" width="3.75390625" style="140" customWidth="1"/>
    <col min="11" max="11" width="9.75390625" style="140" customWidth="1"/>
    <col min="12" max="12" width="3.75390625" style="140" customWidth="1"/>
    <col min="13" max="15" width="5.75390625" style="140" customWidth="1"/>
    <col min="16" max="16384" width="9.125" style="140" customWidth="1"/>
  </cols>
  <sheetData>
    <row r="1" spans="1:15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95" t="str">
        <f>CONCATENATE('с2'!A3," ",'с2'!F3,'с2'!G3," ",'с2'!H3," ",'с2'!I3)</f>
        <v>LX Личный Чемпионат Республики Башкортостан. 25-й  тур. Вторая лига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15.75">
      <c r="A4" s="285" t="str">
        <f>CONCATENATE('с2'!A4," ",'с2'!C4)</f>
        <v>ДЕНЬ МОЛОДЕЖИ РОССИИ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2.75">
      <c r="A6" s="142">
        <v>1</v>
      </c>
      <c r="B6" s="143">
        <f>'с2'!A8</f>
        <v>6096</v>
      </c>
      <c r="C6" s="144" t="str">
        <f>'с2'!B8</f>
        <v>Небера Максим</v>
      </c>
      <c r="D6" s="145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2.75">
      <c r="A7" s="142"/>
      <c r="B7" s="146"/>
      <c r="C7" s="147">
        <v>1</v>
      </c>
      <c r="D7" s="148">
        <v>6096</v>
      </c>
      <c r="E7" s="149" t="s">
        <v>24</v>
      </c>
      <c r="F7" s="150"/>
      <c r="G7" s="141"/>
      <c r="H7" s="141"/>
      <c r="I7" s="151"/>
      <c r="J7" s="151"/>
      <c r="K7" s="141"/>
      <c r="L7" s="141"/>
      <c r="M7" s="141"/>
      <c r="N7" s="141"/>
      <c r="O7" s="141"/>
    </row>
    <row r="8" spans="1:15" ht="12.75">
      <c r="A8" s="142">
        <v>16</v>
      </c>
      <c r="B8" s="143">
        <f>'с2'!A23</f>
        <v>0</v>
      </c>
      <c r="C8" s="152" t="str">
        <f>'с2'!B23</f>
        <v>_</v>
      </c>
      <c r="D8" s="153"/>
      <c r="E8" s="154"/>
      <c r="F8" s="155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2"/>
      <c r="B9" s="146"/>
      <c r="C9" s="141"/>
      <c r="D9" s="146"/>
      <c r="E9" s="147">
        <v>9</v>
      </c>
      <c r="F9" s="148">
        <v>6096</v>
      </c>
      <c r="G9" s="149" t="s">
        <v>24</v>
      </c>
      <c r="H9" s="150"/>
      <c r="I9" s="141"/>
      <c r="J9" s="141"/>
      <c r="K9" s="141"/>
      <c r="L9" s="141"/>
      <c r="M9" s="141"/>
      <c r="N9" s="141"/>
      <c r="O9" s="141"/>
    </row>
    <row r="10" spans="1:15" ht="12.75">
      <c r="A10" s="142">
        <v>9</v>
      </c>
      <c r="B10" s="143">
        <f>'с2'!A16</f>
        <v>6969</v>
      </c>
      <c r="C10" s="144" t="str">
        <f>'с2'!B16</f>
        <v>Марданов Камиль</v>
      </c>
      <c r="D10" s="156"/>
      <c r="E10" s="154"/>
      <c r="F10" s="157"/>
      <c r="G10" s="154"/>
      <c r="H10" s="155"/>
      <c r="I10" s="141"/>
      <c r="J10" s="141"/>
      <c r="K10" s="141"/>
      <c r="L10" s="141"/>
      <c r="M10" s="141"/>
      <c r="N10" s="141"/>
      <c r="O10" s="141"/>
    </row>
    <row r="11" spans="1:15" ht="12.75">
      <c r="A11" s="142"/>
      <c r="B11" s="146"/>
      <c r="C11" s="147">
        <v>2</v>
      </c>
      <c r="D11" s="148">
        <v>6969</v>
      </c>
      <c r="E11" s="158" t="s">
        <v>121</v>
      </c>
      <c r="F11" s="159"/>
      <c r="G11" s="154"/>
      <c r="H11" s="155"/>
      <c r="I11" s="141"/>
      <c r="J11" s="141"/>
      <c r="K11" s="141"/>
      <c r="L11" s="141"/>
      <c r="M11" s="141"/>
      <c r="N11" s="141"/>
      <c r="O11" s="141"/>
    </row>
    <row r="12" spans="1:15" ht="12.75">
      <c r="A12" s="142">
        <v>8</v>
      </c>
      <c r="B12" s="143">
        <f>'с2'!A15</f>
        <v>5520</v>
      </c>
      <c r="C12" s="152" t="str">
        <f>'с2'!B15</f>
        <v>Сабиров Артур</v>
      </c>
      <c r="D12" s="153"/>
      <c r="E12" s="141"/>
      <c r="F12" s="146"/>
      <c r="G12" s="154"/>
      <c r="H12" s="155"/>
      <c r="I12" s="141"/>
      <c r="J12" s="141"/>
      <c r="K12" s="141"/>
      <c r="L12" s="141"/>
      <c r="M12" s="160"/>
      <c r="N12" s="141"/>
      <c r="O12" s="141"/>
    </row>
    <row r="13" spans="1:15" ht="12.75">
      <c r="A13" s="142"/>
      <c r="B13" s="146"/>
      <c r="C13" s="141"/>
      <c r="D13" s="146"/>
      <c r="E13" s="141"/>
      <c r="F13" s="146"/>
      <c r="G13" s="147">
        <v>13</v>
      </c>
      <c r="H13" s="148">
        <v>6096</v>
      </c>
      <c r="I13" s="149" t="s">
        <v>24</v>
      </c>
      <c r="J13" s="150"/>
      <c r="K13" s="141"/>
      <c r="L13" s="141"/>
      <c r="M13" s="160"/>
      <c r="N13" s="141"/>
      <c r="O13" s="141"/>
    </row>
    <row r="14" spans="1:15" ht="12.75">
      <c r="A14" s="142">
        <v>5</v>
      </c>
      <c r="B14" s="143">
        <f>'с2'!A12</f>
        <v>788</v>
      </c>
      <c r="C14" s="144" t="str">
        <f>'с2'!B12</f>
        <v>Нестеренко Георгий</v>
      </c>
      <c r="D14" s="156"/>
      <c r="E14" s="141"/>
      <c r="F14" s="146"/>
      <c r="G14" s="154"/>
      <c r="H14" s="157"/>
      <c r="I14" s="154"/>
      <c r="J14" s="155"/>
      <c r="K14" s="141"/>
      <c r="L14" s="141"/>
      <c r="M14" s="160"/>
      <c r="N14" s="141"/>
      <c r="O14" s="141"/>
    </row>
    <row r="15" spans="1:15" ht="12.75">
      <c r="A15" s="142"/>
      <c r="B15" s="146"/>
      <c r="C15" s="147">
        <v>3</v>
      </c>
      <c r="D15" s="148">
        <v>788</v>
      </c>
      <c r="E15" s="161" t="s">
        <v>118</v>
      </c>
      <c r="F15" s="162"/>
      <c r="G15" s="154"/>
      <c r="H15" s="163"/>
      <c r="I15" s="154"/>
      <c r="J15" s="155"/>
      <c r="K15" s="145"/>
      <c r="L15" s="141"/>
      <c r="M15" s="160"/>
      <c r="N15" s="141"/>
      <c r="O15" s="141"/>
    </row>
    <row r="16" spans="1:15" ht="12.75">
      <c r="A16" s="142">
        <v>12</v>
      </c>
      <c r="B16" s="143">
        <f>'с2'!A19</f>
        <v>0</v>
      </c>
      <c r="C16" s="152" t="str">
        <f>'с2'!B19</f>
        <v>_</v>
      </c>
      <c r="D16" s="153"/>
      <c r="E16" s="154"/>
      <c r="F16" s="162"/>
      <c r="G16" s="154"/>
      <c r="H16" s="163"/>
      <c r="I16" s="154"/>
      <c r="J16" s="155"/>
      <c r="K16" s="141"/>
      <c r="L16" s="141"/>
      <c r="M16" s="160"/>
      <c r="N16" s="141"/>
      <c r="O16" s="141"/>
    </row>
    <row r="17" spans="1:15" ht="12.75">
      <c r="A17" s="142"/>
      <c r="B17" s="146"/>
      <c r="C17" s="141"/>
      <c r="D17" s="146"/>
      <c r="E17" s="147">
        <v>10</v>
      </c>
      <c r="F17" s="148">
        <v>788</v>
      </c>
      <c r="G17" s="158" t="s">
        <v>118</v>
      </c>
      <c r="H17" s="159"/>
      <c r="I17" s="154"/>
      <c r="J17" s="155"/>
      <c r="K17" s="141"/>
      <c r="L17" s="141"/>
      <c r="M17" s="141"/>
      <c r="N17" s="141"/>
      <c r="O17" s="141"/>
    </row>
    <row r="18" spans="1:15" ht="12.75">
      <c r="A18" s="142">
        <v>13</v>
      </c>
      <c r="B18" s="143">
        <f>'с2'!A20</f>
        <v>0</v>
      </c>
      <c r="C18" s="144" t="str">
        <f>'с2'!B20</f>
        <v>_</v>
      </c>
      <c r="D18" s="156"/>
      <c r="E18" s="154"/>
      <c r="F18" s="157"/>
      <c r="G18" s="141"/>
      <c r="H18" s="146"/>
      <c r="I18" s="154"/>
      <c r="J18" s="155"/>
      <c r="K18" s="141"/>
      <c r="L18" s="141"/>
      <c r="M18" s="141"/>
      <c r="N18" s="141"/>
      <c r="O18" s="141"/>
    </row>
    <row r="19" spans="1:15" ht="12.75">
      <c r="A19" s="142"/>
      <c r="B19" s="146"/>
      <c r="C19" s="147">
        <v>4</v>
      </c>
      <c r="D19" s="148">
        <v>6016</v>
      </c>
      <c r="E19" s="158" t="s">
        <v>109</v>
      </c>
      <c r="F19" s="159"/>
      <c r="G19" s="141"/>
      <c r="H19" s="146"/>
      <c r="I19" s="154"/>
      <c r="J19" s="155"/>
      <c r="K19" s="141"/>
      <c r="L19" s="141"/>
      <c r="M19" s="141"/>
      <c r="N19" s="141"/>
      <c r="O19" s="141"/>
    </row>
    <row r="20" spans="1:15" ht="12.75">
      <c r="A20" s="142">
        <v>4</v>
      </c>
      <c r="B20" s="143">
        <f>'с2'!A11</f>
        <v>6016</v>
      </c>
      <c r="C20" s="152" t="str">
        <f>'с2'!B11</f>
        <v>Бычков Артем</v>
      </c>
      <c r="D20" s="153"/>
      <c r="E20" s="141"/>
      <c r="F20" s="146"/>
      <c r="G20" s="141"/>
      <c r="H20" s="146"/>
      <c r="I20" s="154"/>
      <c r="J20" s="155"/>
      <c r="K20" s="141"/>
      <c r="L20" s="141"/>
      <c r="M20" s="141"/>
      <c r="N20" s="141"/>
      <c r="O20" s="141"/>
    </row>
    <row r="21" spans="1:15" ht="12.75">
      <c r="A21" s="142"/>
      <c r="B21" s="146"/>
      <c r="C21" s="141"/>
      <c r="D21" s="146"/>
      <c r="E21" s="141"/>
      <c r="F21" s="146"/>
      <c r="G21" s="141"/>
      <c r="H21" s="146"/>
      <c r="I21" s="147">
        <v>15</v>
      </c>
      <c r="J21" s="148">
        <v>6096</v>
      </c>
      <c r="K21" s="149" t="s">
        <v>24</v>
      </c>
      <c r="L21" s="149"/>
      <c r="M21" s="149"/>
      <c r="N21" s="149"/>
      <c r="O21" s="149"/>
    </row>
    <row r="22" spans="1:15" ht="12.75">
      <c r="A22" s="142">
        <v>3</v>
      </c>
      <c r="B22" s="143">
        <f>'с2'!A10</f>
        <v>6917</v>
      </c>
      <c r="C22" s="144" t="str">
        <f>'с2'!B10</f>
        <v>Канбеков Ринат</v>
      </c>
      <c r="D22" s="156"/>
      <c r="E22" s="141"/>
      <c r="F22" s="146"/>
      <c r="G22" s="141"/>
      <c r="H22" s="146"/>
      <c r="I22" s="154"/>
      <c r="J22" s="164"/>
      <c r="K22" s="155"/>
      <c r="L22" s="155"/>
      <c r="M22" s="141"/>
      <c r="N22" s="288" t="s">
        <v>49</v>
      </c>
      <c r="O22" s="288"/>
    </row>
    <row r="23" spans="1:15" ht="12.75">
      <c r="A23" s="142"/>
      <c r="B23" s="146"/>
      <c r="C23" s="147">
        <v>5</v>
      </c>
      <c r="D23" s="148">
        <v>6917</v>
      </c>
      <c r="E23" s="149" t="s">
        <v>117</v>
      </c>
      <c r="F23" s="156"/>
      <c r="G23" s="141"/>
      <c r="H23" s="146"/>
      <c r="I23" s="154"/>
      <c r="J23" s="165"/>
      <c r="K23" s="155"/>
      <c r="L23" s="155"/>
      <c r="M23" s="141"/>
      <c r="N23" s="141"/>
      <c r="O23" s="141"/>
    </row>
    <row r="24" spans="1:15" ht="12.75">
      <c r="A24" s="142">
        <v>14</v>
      </c>
      <c r="B24" s="143">
        <f>'с2'!A21</f>
        <v>0</v>
      </c>
      <c r="C24" s="152" t="str">
        <f>'с2'!B21</f>
        <v>_</v>
      </c>
      <c r="D24" s="153"/>
      <c r="E24" s="154"/>
      <c r="F24" s="162"/>
      <c r="G24" s="141"/>
      <c r="H24" s="146"/>
      <c r="I24" s="154"/>
      <c r="J24" s="155"/>
      <c r="K24" s="155"/>
      <c r="L24" s="155"/>
      <c r="M24" s="141"/>
      <c r="N24" s="141"/>
      <c r="O24" s="141"/>
    </row>
    <row r="25" spans="1:15" ht="12.75">
      <c r="A25" s="142"/>
      <c r="B25" s="146"/>
      <c r="C25" s="141"/>
      <c r="D25" s="146"/>
      <c r="E25" s="147">
        <v>11</v>
      </c>
      <c r="F25" s="148">
        <v>6970</v>
      </c>
      <c r="G25" s="149" t="s">
        <v>115</v>
      </c>
      <c r="H25" s="156"/>
      <c r="I25" s="154"/>
      <c r="J25" s="155"/>
      <c r="K25" s="155"/>
      <c r="L25" s="155"/>
      <c r="M25" s="141"/>
      <c r="N25" s="141"/>
      <c r="O25" s="141"/>
    </row>
    <row r="26" spans="1:15" ht="12.75">
      <c r="A26" s="142">
        <v>11</v>
      </c>
      <c r="B26" s="143">
        <f>'с2'!A18</f>
        <v>6970</v>
      </c>
      <c r="C26" s="144" t="str">
        <f>'с2'!B18</f>
        <v>Клоков Михаил</v>
      </c>
      <c r="D26" s="156"/>
      <c r="E26" s="154"/>
      <c r="F26" s="157"/>
      <c r="G26" s="154"/>
      <c r="H26" s="162"/>
      <c r="I26" s="154"/>
      <c r="J26" s="155"/>
      <c r="K26" s="155"/>
      <c r="L26" s="155"/>
      <c r="M26" s="141"/>
      <c r="N26" s="141"/>
      <c r="O26" s="141"/>
    </row>
    <row r="27" spans="1:15" ht="12.75">
      <c r="A27" s="142"/>
      <c r="B27" s="146"/>
      <c r="C27" s="147">
        <v>6</v>
      </c>
      <c r="D27" s="148">
        <v>6970</v>
      </c>
      <c r="E27" s="158" t="s">
        <v>115</v>
      </c>
      <c r="F27" s="159"/>
      <c r="G27" s="154"/>
      <c r="H27" s="162"/>
      <c r="I27" s="154"/>
      <c r="J27" s="155"/>
      <c r="K27" s="155"/>
      <c r="L27" s="155"/>
      <c r="M27" s="141"/>
      <c r="N27" s="141"/>
      <c r="O27" s="141"/>
    </row>
    <row r="28" spans="1:15" ht="12.75">
      <c r="A28" s="142">
        <v>6</v>
      </c>
      <c r="B28" s="143">
        <f>'с2'!A13</f>
        <v>5519</v>
      </c>
      <c r="C28" s="152" t="str">
        <f>'с2'!B13</f>
        <v>Минилбаев Никита</v>
      </c>
      <c r="D28" s="153"/>
      <c r="E28" s="141"/>
      <c r="F28" s="146"/>
      <c r="G28" s="154"/>
      <c r="H28" s="162"/>
      <c r="I28" s="154"/>
      <c r="J28" s="155"/>
      <c r="K28" s="155"/>
      <c r="L28" s="155"/>
      <c r="M28" s="141"/>
      <c r="N28" s="141"/>
      <c r="O28" s="141"/>
    </row>
    <row r="29" spans="1:15" ht="12.75">
      <c r="A29" s="142"/>
      <c r="B29" s="146"/>
      <c r="C29" s="141"/>
      <c r="D29" s="146"/>
      <c r="E29" s="141"/>
      <c r="F29" s="146"/>
      <c r="G29" s="147">
        <v>14</v>
      </c>
      <c r="H29" s="148">
        <v>6970</v>
      </c>
      <c r="I29" s="158" t="s">
        <v>115</v>
      </c>
      <c r="J29" s="150"/>
      <c r="K29" s="155"/>
      <c r="L29" s="155"/>
      <c r="M29" s="141"/>
      <c r="N29" s="141"/>
      <c r="O29" s="141"/>
    </row>
    <row r="30" spans="1:15" ht="12.75">
      <c r="A30" s="142">
        <v>7</v>
      </c>
      <c r="B30" s="143">
        <f>'с2'!A14</f>
        <v>5949</v>
      </c>
      <c r="C30" s="144" t="str">
        <f>'с2'!B14</f>
        <v>Кальмин Евгений</v>
      </c>
      <c r="D30" s="156"/>
      <c r="E30" s="141"/>
      <c r="F30" s="146"/>
      <c r="G30" s="154"/>
      <c r="H30" s="164"/>
      <c r="I30" s="141"/>
      <c r="J30" s="141"/>
      <c r="K30" s="155"/>
      <c r="L30" s="155"/>
      <c r="M30" s="141"/>
      <c r="N30" s="141"/>
      <c r="O30" s="141"/>
    </row>
    <row r="31" spans="1:15" ht="12.75">
      <c r="A31" s="142"/>
      <c r="B31" s="146"/>
      <c r="C31" s="147">
        <v>7</v>
      </c>
      <c r="D31" s="148">
        <v>1787</v>
      </c>
      <c r="E31" s="149" t="s">
        <v>112</v>
      </c>
      <c r="F31" s="156"/>
      <c r="G31" s="154"/>
      <c r="H31" s="166"/>
      <c r="I31" s="141"/>
      <c r="J31" s="141"/>
      <c r="K31" s="155"/>
      <c r="L31" s="155"/>
      <c r="M31" s="141"/>
      <c r="N31" s="141"/>
      <c r="O31" s="141"/>
    </row>
    <row r="32" spans="1:15" ht="12.75">
      <c r="A32" s="142">
        <v>10</v>
      </c>
      <c r="B32" s="143">
        <f>'с2'!A17</f>
        <v>1787</v>
      </c>
      <c r="C32" s="152" t="str">
        <f>'с2'!B17</f>
        <v>Грошев Юрий</v>
      </c>
      <c r="D32" s="153"/>
      <c r="E32" s="154"/>
      <c r="F32" s="162"/>
      <c r="G32" s="154"/>
      <c r="H32" s="166"/>
      <c r="I32" s="142">
        <v>-15</v>
      </c>
      <c r="J32" s="167">
        <f>IF(J21=H13,H29,IF(J21=H29,H13,0))</f>
        <v>6970</v>
      </c>
      <c r="K32" s="144" t="str">
        <f>IF(K21=I13,I29,IF(K21=I29,I13,0))</f>
        <v>Клоков Михаил</v>
      </c>
      <c r="L32" s="144"/>
      <c r="M32" s="161"/>
      <c r="N32" s="161"/>
      <c r="O32" s="161"/>
    </row>
    <row r="33" spans="1:15" ht="12.75">
      <c r="A33" s="142"/>
      <c r="B33" s="146"/>
      <c r="C33" s="141"/>
      <c r="D33" s="146"/>
      <c r="E33" s="147">
        <v>12</v>
      </c>
      <c r="F33" s="148">
        <v>6556</v>
      </c>
      <c r="G33" s="158" t="s">
        <v>46</v>
      </c>
      <c r="H33" s="168"/>
      <c r="I33" s="141"/>
      <c r="J33" s="141"/>
      <c r="K33" s="155"/>
      <c r="L33" s="155"/>
      <c r="M33" s="141"/>
      <c r="N33" s="288" t="s">
        <v>50</v>
      </c>
      <c r="O33" s="288"/>
    </row>
    <row r="34" spans="1:15" ht="12.75">
      <c r="A34" s="142">
        <v>15</v>
      </c>
      <c r="B34" s="143">
        <f>'с2'!A22</f>
        <v>0</v>
      </c>
      <c r="C34" s="144" t="str">
        <f>'с2'!B22</f>
        <v>_</v>
      </c>
      <c r="D34" s="156"/>
      <c r="E34" s="154"/>
      <c r="F34" s="164"/>
      <c r="G34" s="141"/>
      <c r="H34" s="141"/>
      <c r="I34" s="141"/>
      <c r="J34" s="141"/>
      <c r="K34" s="155"/>
      <c r="L34" s="155"/>
      <c r="M34" s="141"/>
      <c r="N34" s="141"/>
      <c r="O34" s="141"/>
    </row>
    <row r="35" spans="1:15" ht="12.75">
      <c r="A35" s="142"/>
      <c r="B35" s="146"/>
      <c r="C35" s="147">
        <v>8</v>
      </c>
      <c r="D35" s="148">
        <v>6556</v>
      </c>
      <c r="E35" s="158" t="s">
        <v>46</v>
      </c>
      <c r="F35" s="168"/>
      <c r="G35" s="141"/>
      <c r="H35" s="141"/>
      <c r="I35" s="141"/>
      <c r="J35" s="141"/>
      <c r="K35" s="155"/>
      <c r="L35" s="155"/>
      <c r="M35" s="141"/>
      <c r="N35" s="141"/>
      <c r="O35" s="141"/>
    </row>
    <row r="36" spans="1:15" ht="12.75">
      <c r="A36" s="142">
        <v>2</v>
      </c>
      <c r="B36" s="143">
        <f>'с2'!A9</f>
        <v>6556</v>
      </c>
      <c r="C36" s="152" t="str">
        <f>'с2'!B9</f>
        <v>Шангареева Эльмира</v>
      </c>
      <c r="D36" s="169"/>
      <c r="E36" s="141"/>
      <c r="F36" s="141"/>
      <c r="G36" s="141"/>
      <c r="H36" s="141"/>
      <c r="I36" s="141"/>
      <c r="J36" s="141"/>
      <c r="K36" s="155"/>
      <c r="L36" s="155"/>
      <c r="M36" s="141"/>
      <c r="N36" s="141"/>
      <c r="O36" s="141"/>
    </row>
    <row r="37" spans="1:15" ht="12.75">
      <c r="A37" s="142"/>
      <c r="B37" s="142"/>
      <c r="C37" s="141"/>
      <c r="D37" s="141"/>
      <c r="E37" s="141"/>
      <c r="F37" s="141"/>
      <c r="G37" s="141"/>
      <c r="H37" s="141"/>
      <c r="I37" s="141"/>
      <c r="J37" s="141"/>
      <c r="K37" s="155"/>
      <c r="L37" s="155"/>
      <c r="M37" s="141"/>
      <c r="N37" s="141"/>
      <c r="O37" s="141"/>
    </row>
    <row r="38" spans="1:15" ht="12.75">
      <c r="A38" s="142">
        <v>-1</v>
      </c>
      <c r="B38" s="167">
        <f>IF(D7=B6,B8,IF(D7=B8,B6,0))</f>
        <v>0</v>
      </c>
      <c r="C38" s="144" t="str">
        <f>IF(E7=C6,C8,IF(E7=C8,C6,0))</f>
        <v>_</v>
      </c>
      <c r="D38" s="145"/>
      <c r="E38" s="141"/>
      <c r="F38" s="141"/>
      <c r="G38" s="142">
        <v>-13</v>
      </c>
      <c r="H38" s="167">
        <f>IF(H13=F9,F17,IF(H13=F17,F9,0))</f>
        <v>788</v>
      </c>
      <c r="I38" s="144" t="str">
        <f>IF(I13=G9,G17,IF(I13=G17,G9,0))</f>
        <v>Нестеренко Георгий</v>
      </c>
      <c r="J38" s="145"/>
      <c r="K38" s="141"/>
      <c r="L38" s="141"/>
      <c r="M38" s="141"/>
      <c r="N38" s="141"/>
      <c r="O38" s="141"/>
    </row>
    <row r="39" spans="1:15" ht="12.75">
      <c r="A39" s="142"/>
      <c r="B39" s="142"/>
      <c r="C39" s="147">
        <v>16</v>
      </c>
      <c r="D39" s="148">
        <v>5520</v>
      </c>
      <c r="E39" s="170" t="s">
        <v>120</v>
      </c>
      <c r="F39" s="171"/>
      <c r="G39" s="141"/>
      <c r="H39" s="141"/>
      <c r="I39" s="154"/>
      <c r="J39" s="155"/>
      <c r="K39" s="141"/>
      <c r="L39" s="141"/>
      <c r="M39" s="141"/>
      <c r="N39" s="141"/>
      <c r="O39" s="141"/>
    </row>
    <row r="40" spans="1:15" ht="12.75">
      <c r="A40" s="142">
        <v>-2</v>
      </c>
      <c r="B40" s="167">
        <f>IF(D11=B10,B12,IF(D11=B12,B10,0))</f>
        <v>5520</v>
      </c>
      <c r="C40" s="152" t="str">
        <f>IF(E11=C10,C12,IF(E11=C12,C10,0))</f>
        <v>Сабиров Артур</v>
      </c>
      <c r="D40" s="169"/>
      <c r="E40" s="147">
        <v>20</v>
      </c>
      <c r="F40" s="148">
        <v>5520</v>
      </c>
      <c r="G40" s="170" t="s">
        <v>120</v>
      </c>
      <c r="H40" s="171"/>
      <c r="I40" s="147">
        <v>26</v>
      </c>
      <c r="J40" s="148">
        <v>6917</v>
      </c>
      <c r="K40" s="170" t="s">
        <v>117</v>
      </c>
      <c r="L40" s="171"/>
      <c r="M40" s="141"/>
      <c r="N40" s="141"/>
      <c r="O40" s="141"/>
    </row>
    <row r="41" spans="1:15" ht="12.75">
      <c r="A41" s="142"/>
      <c r="B41" s="142"/>
      <c r="C41" s="142">
        <v>-12</v>
      </c>
      <c r="D41" s="167">
        <f>IF(F33=D31,D35,IF(F33=D35,D31,0))</f>
        <v>1787</v>
      </c>
      <c r="E41" s="152" t="str">
        <f>IF(G33=E31,E35,IF(G33=E35,E31,0))</f>
        <v>Грошев Юрий</v>
      </c>
      <c r="F41" s="169"/>
      <c r="G41" s="154"/>
      <c r="H41" s="166"/>
      <c r="I41" s="154"/>
      <c r="J41" s="164"/>
      <c r="K41" s="154"/>
      <c r="L41" s="155"/>
      <c r="M41" s="141"/>
      <c r="N41" s="141"/>
      <c r="O41" s="141"/>
    </row>
    <row r="42" spans="1:15" ht="12.75">
      <c r="A42" s="142">
        <v>-3</v>
      </c>
      <c r="B42" s="167">
        <f>IF(D15=B14,B16,IF(D15=B16,B14,0))</f>
        <v>0</v>
      </c>
      <c r="C42" s="144" t="str">
        <f>IF(E15=C14,C16,IF(E15=C16,C14,0))</f>
        <v>_</v>
      </c>
      <c r="D42" s="145"/>
      <c r="E42" s="141"/>
      <c r="F42" s="141"/>
      <c r="G42" s="147">
        <v>24</v>
      </c>
      <c r="H42" s="148">
        <v>6917</v>
      </c>
      <c r="I42" s="172" t="s">
        <v>117</v>
      </c>
      <c r="J42" s="165"/>
      <c r="K42" s="154"/>
      <c r="L42" s="155"/>
      <c r="M42" s="141"/>
      <c r="N42" s="141"/>
      <c r="O42" s="141"/>
    </row>
    <row r="43" spans="1:15" ht="12.75">
      <c r="A43" s="142"/>
      <c r="B43" s="142"/>
      <c r="C43" s="147">
        <v>17</v>
      </c>
      <c r="D43" s="148"/>
      <c r="E43" s="170"/>
      <c r="F43" s="171"/>
      <c r="G43" s="154"/>
      <c r="H43" s="155"/>
      <c r="I43" s="155"/>
      <c r="J43" s="155"/>
      <c r="K43" s="154"/>
      <c r="L43" s="155"/>
      <c r="M43" s="141"/>
      <c r="N43" s="141"/>
      <c r="O43" s="141"/>
    </row>
    <row r="44" spans="1:15" ht="12.75">
      <c r="A44" s="142">
        <v>-4</v>
      </c>
      <c r="B44" s="167">
        <f>IF(D19=B18,B20,IF(D19=B20,B18,0))</f>
        <v>0</v>
      </c>
      <c r="C44" s="152" t="str">
        <f>IF(E19=C18,C20,IF(E19=C20,C18,0))</f>
        <v>_</v>
      </c>
      <c r="D44" s="169"/>
      <c r="E44" s="147">
        <v>21</v>
      </c>
      <c r="F44" s="148">
        <v>6917</v>
      </c>
      <c r="G44" s="172" t="s">
        <v>117</v>
      </c>
      <c r="H44" s="171"/>
      <c r="I44" s="155"/>
      <c r="J44" s="155"/>
      <c r="K44" s="147">
        <v>28</v>
      </c>
      <c r="L44" s="148">
        <v>6917</v>
      </c>
      <c r="M44" s="170" t="s">
        <v>117</v>
      </c>
      <c r="N44" s="161"/>
      <c r="O44" s="161"/>
    </row>
    <row r="45" spans="1:15" ht="12.75">
      <c r="A45" s="142"/>
      <c r="B45" s="142"/>
      <c r="C45" s="142">
        <v>-11</v>
      </c>
      <c r="D45" s="167">
        <f>IF(F25=D23,D27,IF(F25=D27,D23,0))</f>
        <v>6917</v>
      </c>
      <c r="E45" s="152" t="str">
        <f>IF(G25=E23,E27,IF(G25=E27,E23,0))</f>
        <v>Канбеков Ринат</v>
      </c>
      <c r="F45" s="169"/>
      <c r="G45" s="141"/>
      <c r="H45" s="141"/>
      <c r="I45" s="155"/>
      <c r="J45" s="155"/>
      <c r="K45" s="154"/>
      <c r="L45" s="155"/>
      <c r="M45" s="141"/>
      <c r="N45" s="288" t="s">
        <v>51</v>
      </c>
      <c r="O45" s="288"/>
    </row>
    <row r="46" spans="1:15" ht="12.75">
      <c r="A46" s="142">
        <v>-5</v>
      </c>
      <c r="B46" s="167">
        <f>IF(D23=B22,B24,IF(D23=B24,B22,0))</f>
        <v>0</v>
      </c>
      <c r="C46" s="144" t="str">
        <f>IF(E23=C22,C24,IF(E23=C24,C22,0))</f>
        <v>_</v>
      </c>
      <c r="D46" s="145"/>
      <c r="E46" s="141"/>
      <c r="F46" s="141"/>
      <c r="G46" s="142">
        <v>-14</v>
      </c>
      <c r="H46" s="167">
        <f>IF(H29=F25,F33,IF(H29=F33,F25,0))</f>
        <v>6556</v>
      </c>
      <c r="I46" s="144" t="str">
        <f>IF(I29=G25,G33,IF(I29=G33,G25,0))</f>
        <v>Шангареева Эльмира</v>
      </c>
      <c r="J46" s="145"/>
      <c r="K46" s="154"/>
      <c r="L46" s="155"/>
      <c r="M46" s="155"/>
      <c r="N46" s="141"/>
      <c r="O46" s="141"/>
    </row>
    <row r="47" spans="1:15" ht="12.75">
      <c r="A47" s="142"/>
      <c r="B47" s="142"/>
      <c r="C47" s="147">
        <v>18</v>
      </c>
      <c r="D47" s="148">
        <v>5519</v>
      </c>
      <c r="E47" s="170" t="s">
        <v>119</v>
      </c>
      <c r="F47" s="171"/>
      <c r="G47" s="141"/>
      <c r="H47" s="141"/>
      <c r="I47" s="173"/>
      <c r="J47" s="155"/>
      <c r="K47" s="154"/>
      <c r="L47" s="155"/>
      <c r="M47" s="155"/>
      <c r="N47" s="141"/>
      <c r="O47" s="141"/>
    </row>
    <row r="48" spans="1:15" ht="12.75">
      <c r="A48" s="142">
        <v>-6</v>
      </c>
      <c r="B48" s="167">
        <f>IF(D27=B26,B28,IF(D27=B28,B26,0))</f>
        <v>5519</v>
      </c>
      <c r="C48" s="152" t="str">
        <f>IF(E27=C26,C28,IF(E27=C28,C26,0))</f>
        <v>Минилбаев Никита</v>
      </c>
      <c r="D48" s="169"/>
      <c r="E48" s="147">
        <v>22</v>
      </c>
      <c r="F48" s="148">
        <v>5519</v>
      </c>
      <c r="G48" s="170" t="s">
        <v>119</v>
      </c>
      <c r="H48" s="171"/>
      <c r="I48" s="147">
        <v>27</v>
      </c>
      <c r="J48" s="148">
        <v>6556</v>
      </c>
      <c r="K48" s="172" t="s">
        <v>46</v>
      </c>
      <c r="L48" s="171"/>
      <c r="M48" s="155"/>
      <c r="N48" s="141"/>
      <c r="O48" s="141"/>
    </row>
    <row r="49" spans="1:15" ht="12.75">
      <c r="A49" s="142"/>
      <c r="B49" s="142"/>
      <c r="C49" s="142">
        <v>-10</v>
      </c>
      <c r="D49" s="167">
        <f>IF(F17=D15,D19,IF(F17=D19,D15,0))</f>
        <v>6016</v>
      </c>
      <c r="E49" s="152" t="str">
        <f>IF(G17=E15,E19,IF(G17=E19,E15,0))</f>
        <v>Бычков Артем</v>
      </c>
      <c r="F49" s="169"/>
      <c r="G49" s="154"/>
      <c r="H49" s="166"/>
      <c r="I49" s="154"/>
      <c r="J49" s="164"/>
      <c r="K49" s="141"/>
      <c r="L49" s="141"/>
      <c r="M49" s="155"/>
      <c r="N49" s="141"/>
      <c r="O49" s="141"/>
    </row>
    <row r="50" spans="1:15" ht="12.75">
      <c r="A50" s="142">
        <v>-7</v>
      </c>
      <c r="B50" s="167">
        <f>IF(D31=B30,B32,IF(D31=B32,B30,0))</f>
        <v>5949</v>
      </c>
      <c r="C50" s="144" t="str">
        <f>IF(E31=C30,C32,IF(E31=C32,C30,0))</f>
        <v>Кальмин Евгений</v>
      </c>
      <c r="D50" s="145"/>
      <c r="E50" s="141"/>
      <c r="F50" s="141"/>
      <c r="G50" s="147">
        <v>25</v>
      </c>
      <c r="H50" s="148">
        <v>6969</v>
      </c>
      <c r="I50" s="172" t="s">
        <v>121</v>
      </c>
      <c r="J50" s="165"/>
      <c r="K50" s="141"/>
      <c r="L50" s="141"/>
      <c r="M50" s="155"/>
      <c r="N50" s="141"/>
      <c r="O50" s="141"/>
    </row>
    <row r="51" spans="1:15" ht="12.75">
      <c r="A51" s="142"/>
      <c r="B51" s="142"/>
      <c r="C51" s="147">
        <v>19</v>
      </c>
      <c r="D51" s="148">
        <v>5949</v>
      </c>
      <c r="E51" s="170" t="s">
        <v>48</v>
      </c>
      <c r="F51" s="171"/>
      <c r="G51" s="154"/>
      <c r="H51" s="155"/>
      <c r="I51" s="155"/>
      <c r="J51" s="155"/>
      <c r="K51" s="141"/>
      <c r="L51" s="141"/>
      <c r="M51" s="155"/>
      <c r="N51" s="141"/>
      <c r="O51" s="141"/>
    </row>
    <row r="52" spans="1:15" ht="12.75">
      <c r="A52" s="142">
        <v>-8</v>
      </c>
      <c r="B52" s="167">
        <f>IF(D35=B34,B36,IF(D35=B36,B34,0))</f>
        <v>0</v>
      </c>
      <c r="C52" s="152" t="str">
        <f>IF(E35=C34,C36,IF(E35=C36,C34,0))</f>
        <v>_</v>
      </c>
      <c r="D52" s="169"/>
      <c r="E52" s="147">
        <v>23</v>
      </c>
      <c r="F52" s="148">
        <v>6969</v>
      </c>
      <c r="G52" s="172" t="s">
        <v>121</v>
      </c>
      <c r="H52" s="171"/>
      <c r="I52" s="155"/>
      <c r="J52" s="155"/>
      <c r="K52" s="142">
        <v>-28</v>
      </c>
      <c r="L52" s="167">
        <f>IF(L44=J40,J48,IF(L44=J48,J40,0))</f>
        <v>6556</v>
      </c>
      <c r="M52" s="144" t="str">
        <f>IF(M44=K40,K48,IF(M44=K48,K40,0))</f>
        <v>Шангареева Эльмира</v>
      </c>
      <c r="N52" s="161"/>
      <c r="O52" s="161"/>
    </row>
    <row r="53" spans="1:15" ht="12.75">
      <c r="A53" s="142"/>
      <c r="B53" s="142"/>
      <c r="C53" s="174">
        <v>-9</v>
      </c>
      <c r="D53" s="167">
        <f>IF(F9=D7,D11,IF(F9=D11,D7,0))</f>
        <v>6969</v>
      </c>
      <c r="E53" s="152" t="str">
        <f>IF(G9=E7,E11,IF(G9=E11,E7,0))</f>
        <v>Марданов Камиль</v>
      </c>
      <c r="F53" s="169"/>
      <c r="G53" s="141"/>
      <c r="H53" s="141"/>
      <c r="I53" s="155"/>
      <c r="J53" s="155"/>
      <c r="K53" s="141"/>
      <c r="L53" s="141"/>
      <c r="M53" s="175"/>
      <c r="N53" s="288" t="s">
        <v>52</v>
      </c>
      <c r="O53" s="288"/>
    </row>
    <row r="54" spans="1:15" ht="12.75">
      <c r="A54" s="142"/>
      <c r="B54" s="142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12.75">
      <c r="A55" s="142">
        <v>-26</v>
      </c>
      <c r="B55" s="167">
        <f>IF(J40=H38,H42,IF(J40=H42,H38,0))</f>
        <v>788</v>
      </c>
      <c r="C55" s="144" t="str">
        <f>IF(K40=I38,I42,IF(K40=I42,I38,0))</f>
        <v>Нестеренко Георгий</v>
      </c>
      <c r="D55" s="145"/>
      <c r="E55" s="141"/>
      <c r="F55" s="141"/>
      <c r="G55" s="142">
        <v>-20</v>
      </c>
      <c r="H55" s="167">
        <f>IF(F40=D39,D41,IF(F40=D41,D39,0))</f>
        <v>1787</v>
      </c>
      <c r="I55" s="144" t="str">
        <f>IF(G40=E39,E41,IF(G40=E41,E39,0))</f>
        <v>Грошев Юрий</v>
      </c>
      <c r="J55" s="145"/>
      <c r="K55" s="141"/>
      <c r="L55" s="141"/>
      <c r="M55" s="141"/>
      <c r="N55" s="141"/>
      <c r="O55" s="141"/>
    </row>
    <row r="56" spans="1:15" ht="12.75">
      <c r="A56" s="142"/>
      <c r="B56" s="146"/>
      <c r="C56" s="147">
        <v>29</v>
      </c>
      <c r="D56" s="148">
        <v>788</v>
      </c>
      <c r="E56" s="149" t="s">
        <v>118</v>
      </c>
      <c r="F56" s="150"/>
      <c r="G56" s="142"/>
      <c r="H56" s="142"/>
      <c r="I56" s="147">
        <v>31</v>
      </c>
      <c r="J56" s="148">
        <v>1787</v>
      </c>
      <c r="K56" s="149" t="s">
        <v>112</v>
      </c>
      <c r="L56" s="150"/>
      <c r="M56" s="141"/>
      <c r="N56" s="141"/>
      <c r="O56" s="141"/>
    </row>
    <row r="57" spans="1:15" ht="12.75">
      <c r="A57" s="142">
        <v>-27</v>
      </c>
      <c r="B57" s="167">
        <f>IF(J48=H46,H50,IF(J48=H50,H46,0))</f>
        <v>6969</v>
      </c>
      <c r="C57" s="152" t="str">
        <f>IF(K48=I46,I50,IF(K48=I50,I46,0))</f>
        <v>Марданов Камиль</v>
      </c>
      <c r="D57" s="169"/>
      <c r="E57" s="176" t="s">
        <v>53</v>
      </c>
      <c r="F57" s="176"/>
      <c r="G57" s="142">
        <v>-21</v>
      </c>
      <c r="H57" s="167">
        <f>IF(F44=D43,D45,IF(F44=D45,D43,0))</f>
        <v>0</v>
      </c>
      <c r="I57" s="152">
        <f>IF(G44=E43,E45,IF(G44=E45,E43,0))</f>
        <v>0</v>
      </c>
      <c r="J57" s="169"/>
      <c r="K57" s="154"/>
      <c r="L57" s="155"/>
      <c r="M57" s="155"/>
      <c r="N57" s="141"/>
      <c r="O57" s="141"/>
    </row>
    <row r="58" spans="1:15" ht="12.75">
      <c r="A58" s="142"/>
      <c r="B58" s="142"/>
      <c r="C58" s="142">
        <v>-29</v>
      </c>
      <c r="D58" s="167">
        <f>IF(D56=B55,B57,IF(D56=B57,B55,0))</f>
        <v>6969</v>
      </c>
      <c r="E58" s="144" t="str">
        <f>IF(E56=C55,C57,IF(E56=C57,C55,0))</f>
        <v>Марданов Камиль</v>
      </c>
      <c r="F58" s="145"/>
      <c r="G58" s="142"/>
      <c r="H58" s="142"/>
      <c r="I58" s="141"/>
      <c r="J58" s="141"/>
      <c r="K58" s="147">
        <v>33</v>
      </c>
      <c r="L58" s="148">
        <v>6016</v>
      </c>
      <c r="M58" s="149" t="s">
        <v>109</v>
      </c>
      <c r="N58" s="161"/>
      <c r="O58" s="161"/>
    </row>
    <row r="59" spans="1:15" ht="12.75">
      <c r="A59" s="142"/>
      <c r="B59" s="142"/>
      <c r="C59" s="141"/>
      <c r="D59" s="141"/>
      <c r="E59" s="176" t="s">
        <v>55</v>
      </c>
      <c r="F59" s="176"/>
      <c r="G59" s="142">
        <v>-22</v>
      </c>
      <c r="H59" s="167">
        <f>IF(F48=D47,D49,IF(F48=D49,D47,0))</f>
        <v>6016</v>
      </c>
      <c r="I59" s="144" t="str">
        <f>IF(G48=E47,E49,IF(G48=E49,E47,0))</f>
        <v>Бычков Артем</v>
      </c>
      <c r="J59" s="145"/>
      <c r="K59" s="154"/>
      <c r="L59" s="155"/>
      <c r="M59" s="141"/>
      <c r="N59" s="288" t="s">
        <v>79</v>
      </c>
      <c r="O59" s="288"/>
    </row>
    <row r="60" spans="1:15" ht="12.75">
      <c r="A60" s="142">
        <v>-24</v>
      </c>
      <c r="B60" s="167">
        <f>IF(H42=F40,F44,IF(H42=F44,F40,0))</f>
        <v>5520</v>
      </c>
      <c r="C60" s="144" t="str">
        <f>IF(I42=G40,G44,IF(I42=G44,G40,0))</f>
        <v>Сабиров Артур</v>
      </c>
      <c r="D60" s="145"/>
      <c r="E60" s="141"/>
      <c r="F60" s="141"/>
      <c r="G60" s="142"/>
      <c r="H60" s="142"/>
      <c r="I60" s="147">
        <v>32</v>
      </c>
      <c r="J60" s="148">
        <v>6016</v>
      </c>
      <c r="K60" s="158" t="s">
        <v>109</v>
      </c>
      <c r="L60" s="150"/>
      <c r="M60" s="177"/>
      <c r="N60" s="141"/>
      <c r="O60" s="141"/>
    </row>
    <row r="61" spans="1:15" ht="12.75">
      <c r="A61" s="142"/>
      <c r="B61" s="142"/>
      <c r="C61" s="147">
        <v>30</v>
      </c>
      <c r="D61" s="148">
        <v>5519</v>
      </c>
      <c r="E61" s="149" t="s">
        <v>119</v>
      </c>
      <c r="F61" s="150"/>
      <c r="G61" s="142">
        <v>-23</v>
      </c>
      <c r="H61" s="167">
        <f>IF(F52=D51,D53,IF(F52=D53,D51,0))</f>
        <v>5949</v>
      </c>
      <c r="I61" s="152" t="str">
        <f>IF(G52=E51,E53,IF(G52=E53,E51,0))</f>
        <v>Кальмин Евгений</v>
      </c>
      <c r="J61" s="169"/>
      <c r="K61" s="142">
        <v>-33</v>
      </c>
      <c r="L61" s="167">
        <f>IF(L58=J56,J60,IF(L58=J60,J56,0))</f>
        <v>1787</v>
      </c>
      <c r="M61" s="144" t="str">
        <f>IF(M58=K56,K60,IF(M58=K60,K56,0))</f>
        <v>Грошев Юрий</v>
      </c>
      <c r="N61" s="161"/>
      <c r="O61" s="161"/>
    </row>
    <row r="62" spans="1:15" ht="12.75">
      <c r="A62" s="142">
        <v>-25</v>
      </c>
      <c r="B62" s="167">
        <f>IF(H50=F48,F52,IF(H50=F52,F48,0))</f>
        <v>5519</v>
      </c>
      <c r="C62" s="152" t="str">
        <f>IF(I50=G48,G52,IF(I50=G52,G48,0))</f>
        <v>Минилбаев Никита</v>
      </c>
      <c r="D62" s="169"/>
      <c r="E62" s="176" t="s">
        <v>54</v>
      </c>
      <c r="F62" s="176"/>
      <c r="G62" s="141"/>
      <c r="H62" s="141"/>
      <c r="I62" s="141"/>
      <c r="J62" s="141"/>
      <c r="K62" s="141"/>
      <c r="L62" s="141"/>
      <c r="M62" s="141"/>
      <c r="N62" s="288" t="s">
        <v>80</v>
      </c>
      <c r="O62" s="288"/>
    </row>
    <row r="63" spans="1:15" ht="12.75">
      <c r="A63" s="142"/>
      <c r="B63" s="142"/>
      <c r="C63" s="142">
        <v>-30</v>
      </c>
      <c r="D63" s="167">
        <f>IF(D61=B60,B62,IF(D61=B62,B60,0))</f>
        <v>5520</v>
      </c>
      <c r="E63" s="144" t="str">
        <f>IF(E61=C60,C62,IF(E61=C62,C60,0))</f>
        <v>Сабиров Артур</v>
      </c>
      <c r="F63" s="145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2.75">
      <c r="A64" s="142"/>
      <c r="B64" s="142"/>
      <c r="C64" s="141"/>
      <c r="D64" s="141"/>
      <c r="E64" s="176" t="s">
        <v>56</v>
      </c>
      <c r="F64" s="176"/>
      <c r="G64" s="141"/>
      <c r="H64" s="141"/>
      <c r="I64" s="142">
        <v>-31</v>
      </c>
      <c r="J64" s="167">
        <f>IF(J56=H55,H57,IF(J56=H57,H55,0))</f>
        <v>0</v>
      </c>
      <c r="K64" s="144">
        <f>IF(K56=I55,I57,IF(K56=I57,I55,0))</f>
        <v>0</v>
      </c>
      <c r="L64" s="145"/>
      <c r="M64" s="141"/>
      <c r="N64" s="141"/>
      <c r="O64" s="141"/>
    </row>
    <row r="65" spans="1:15" ht="12.75">
      <c r="A65" s="142">
        <v>-16</v>
      </c>
      <c r="B65" s="167">
        <f>IF(D39=B38,B40,IF(D39=B40,B38,0))</f>
        <v>0</v>
      </c>
      <c r="C65" s="144" t="str">
        <f>IF(E39=C38,C40,IF(E39=C40,C38,0))</f>
        <v>_</v>
      </c>
      <c r="D65" s="145"/>
      <c r="E65" s="141"/>
      <c r="F65" s="141"/>
      <c r="G65" s="141"/>
      <c r="H65" s="141"/>
      <c r="I65" s="141"/>
      <c r="J65" s="141"/>
      <c r="K65" s="147">
        <v>34</v>
      </c>
      <c r="L65" s="148">
        <v>5949</v>
      </c>
      <c r="M65" s="149" t="s">
        <v>48</v>
      </c>
      <c r="N65" s="161"/>
      <c r="O65" s="161"/>
    </row>
    <row r="66" spans="1:15" ht="12.75">
      <c r="A66" s="142"/>
      <c r="B66" s="142"/>
      <c r="C66" s="147">
        <v>35</v>
      </c>
      <c r="D66" s="148"/>
      <c r="E66" s="149"/>
      <c r="F66" s="150"/>
      <c r="G66" s="141"/>
      <c r="H66" s="141"/>
      <c r="I66" s="142">
        <v>-32</v>
      </c>
      <c r="J66" s="167">
        <f>IF(J60=H59,H61,IF(J60=H61,H59,0))</f>
        <v>5949</v>
      </c>
      <c r="K66" s="152" t="str">
        <f>IF(K60=I59,I61,IF(K60=I61,I59,0))</f>
        <v>Кальмин Евгений</v>
      </c>
      <c r="L66" s="145"/>
      <c r="M66" s="141"/>
      <c r="N66" s="288" t="s">
        <v>81</v>
      </c>
      <c r="O66" s="288"/>
    </row>
    <row r="67" spans="1:15" ht="12.75">
      <c r="A67" s="142">
        <v>-17</v>
      </c>
      <c r="B67" s="167">
        <f>IF(D43=B42,B44,IF(D43=B44,B42,0))</f>
        <v>0</v>
      </c>
      <c r="C67" s="152">
        <f>IF(E43=C42,C44,IF(E43=C44,C42,0))</f>
        <v>0</v>
      </c>
      <c r="D67" s="169"/>
      <c r="E67" s="154"/>
      <c r="F67" s="155"/>
      <c r="G67" s="155"/>
      <c r="H67" s="155"/>
      <c r="I67" s="142"/>
      <c r="J67" s="142"/>
      <c r="K67" s="142">
        <v>-34</v>
      </c>
      <c r="L67" s="167">
        <f>IF(L65=J64,J66,IF(L65=J66,J64,0))</f>
        <v>0</v>
      </c>
      <c r="M67" s="144">
        <f>IF(M65=K64,K66,IF(M65=K66,K64,0))</f>
        <v>0</v>
      </c>
      <c r="N67" s="161"/>
      <c r="O67" s="161"/>
    </row>
    <row r="68" spans="1:15" ht="12.75">
      <c r="A68" s="142"/>
      <c r="B68" s="142"/>
      <c r="C68" s="141"/>
      <c r="D68" s="141"/>
      <c r="E68" s="147">
        <v>37</v>
      </c>
      <c r="F68" s="148"/>
      <c r="G68" s="149"/>
      <c r="H68" s="150"/>
      <c r="I68" s="142"/>
      <c r="J68" s="142"/>
      <c r="K68" s="141"/>
      <c r="L68" s="141"/>
      <c r="M68" s="141"/>
      <c r="N68" s="288" t="s">
        <v>82</v>
      </c>
      <c r="O68" s="288"/>
    </row>
    <row r="69" spans="1:15" ht="12.75">
      <c r="A69" s="142">
        <v>-18</v>
      </c>
      <c r="B69" s="167">
        <f>IF(D47=B46,B48,IF(D47=B48,B46,0))</f>
        <v>0</v>
      </c>
      <c r="C69" s="144" t="str">
        <f>IF(E47=C46,C48,IF(E47=C48,C46,0))</f>
        <v>_</v>
      </c>
      <c r="D69" s="145"/>
      <c r="E69" s="154"/>
      <c r="F69" s="155"/>
      <c r="G69" s="178" t="s">
        <v>83</v>
      </c>
      <c r="H69" s="178"/>
      <c r="I69" s="142">
        <v>-35</v>
      </c>
      <c r="J69" s="167">
        <f>IF(D66=B65,B67,IF(D66=B67,B65,0))</f>
        <v>0</v>
      </c>
      <c r="K69" s="144" t="str">
        <f>IF(E66=C65,C67,IF(E66=C67,C65,0))</f>
        <v>_</v>
      </c>
      <c r="L69" s="145"/>
      <c r="M69" s="141"/>
      <c r="N69" s="141"/>
      <c r="O69" s="141"/>
    </row>
    <row r="70" spans="1:15" ht="12.75">
      <c r="A70" s="142"/>
      <c r="B70" s="142"/>
      <c r="C70" s="147">
        <v>36</v>
      </c>
      <c r="D70" s="148"/>
      <c r="E70" s="158"/>
      <c r="F70" s="150"/>
      <c r="G70" s="177"/>
      <c r="H70" s="177"/>
      <c r="I70" s="142"/>
      <c r="J70" s="142"/>
      <c r="K70" s="147">
        <v>38</v>
      </c>
      <c r="L70" s="148"/>
      <c r="M70" s="149"/>
      <c r="N70" s="161"/>
      <c r="O70" s="161"/>
    </row>
    <row r="71" spans="1:15" ht="12.75">
      <c r="A71" s="142">
        <v>-19</v>
      </c>
      <c r="B71" s="167">
        <f>IF(D51=B50,B52,IF(D51=B52,B50,0))</f>
        <v>0</v>
      </c>
      <c r="C71" s="152" t="str">
        <f>IF(E51=C50,C52,IF(E51=C52,C50,0))</f>
        <v>_</v>
      </c>
      <c r="D71" s="169"/>
      <c r="E71" s="142">
        <v>-37</v>
      </c>
      <c r="F71" s="167">
        <f>IF(F68=D66,D70,IF(F68=D70,D66,0))</f>
        <v>0</v>
      </c>
      <c r="G71" s="144">
        <f>IF(G68=E66,E70,IF(G68=E70,E66,0))</f>
        <v>0</v>
      </c>
      <c r="H71" s="145"/>
      <c r="I71" s="142">
        <v>-36</v>
      </c>
      <c r="J71" s="167">
        <f>IF(D70=B69,B71,IF(D70=B71,B69,0))</f>
        <v>0</v>
      </c>
      <c r="K71" s="152">
        <f>IF(E70=C69,C71,IF(E70=C71,C69,0))</f>
        <v>0</v>
      </c>
      <c r="L71" s="145"/>
      <c r="M71" s="141"/>
      <c r="N71" s="288" t="s">
        <v>84</v>
      </c>
      <c r="O71" s="288"/>
    </row>
    <row r="72" spans="1:15" ht="12.75">
      <c r="A72" s="141"/>
      <c r="B72" s="141"/>
      <c r="C72" s="141"/>
      <c r="D72" s="141"/>
      <c r="E72" s="141"/>
      <c r="F72" s="141"/>
      <c r="G72" s="176" t="s">
        <v>85</v>
      </c>
      <c r="H72" s="176"/>
      <c r="I72" s="141"/>
      <c r="J72" s="141"/>
      <c r="K72" s="142">
        <v>-38</v>
      </c>
      <c r="L72" s="167">
        <f>IF(L70=J69,J71,IF(L70=J71,J69,0))</f>
        <v>0</v>
      </c>
      <c r="M72" s="144" t="str">
        <f>IF(M70=K69,K71,IF(M70=K71,K69,0))</f>
        <v>_</v>
      </c>
      <c r="N72" s="161"/>
      <c r="O72" s="161"/>
    </row>
    <row r="73" spans="1:15" ht="12.7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288" t="s">
        <v>86</v>
      </c>
      <c r="O73" s="28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3:O53"/>
    <mergeCell ref="N22:O22"/>
    <mergeCell ref="N33:O33"/>
    <mergeCell ref="A3:O3"/>
    <mergeCell ref="N45:O45"/>
    <mergeCell ref="A2:O2"/>
    <mergeCell ref="N73:O73"/>
    <mergeCell ref="N59:O59"/>
    <mergeCell ref="N62:O62"/>
    <mergeCell ref="N66:O66"/>
    <mergeCell ref="N68:O68"/>
    <mergeCell ref="N71:O71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2!D7</f>
        <v>6096</v>
      </c>
      <c r="C2" s="130" t="str">
        <f>2!E7</f>
        <v>Небера Максим</v>
      </c>
      <c r="D2" s="131" t="str">
        <f>2!C38</f>
        <v>_</v>
      </c>
      <c r="E2" s="132">
        <f>2!B38</f>
        <v>0</v>
      </c>
    </row>
    <row r="3" spans="1:5" ht="12.75">
      <c r="A3" s="128">
        <v>2</v>
      </c>
      <c r="B3" s="129">
        <f>2!D11</f>
        <v>6969</v>
      </c>
      <c r="C3" s="130" t="str">
        <f>2!E11</f>
        <v>Марданов Камиль</v>
      </c>
      <c r="D3" s="131" t="str">
        <f>2!C40</f>
        <v>Сабиров Артур</v>
      </c>
      <c r="E3" s="132">
        <f>2!B40</f>
        <v>5520</v>
      </c>
    </row>
    <row r="4" spans="1:5" ht="12.75">
      <c r="A4" s="128">
        <v>3</v>
      </c>
      <c r="B4" s="129">
        <f>2!D15</f>
        <v>788</v>
      </c>
      <c r="C4" s="130" t="str">
        <f>2!E15</f>
        <v>Нестеренко Георгий</v>
      </c>
      <c r="D4" s="131" t="str">
        <f>2!C42</f>
        <v>_</v>
      </c>
      <c r="E4" s="132">
        <f>2!B42</f>
        <v>0</v>
      </c>
    </row>
    <row r="5" spans="1:5" ht="12.75">
      <c r="A5" s="128">
        <v>4</v>
      </c>
      <c r="B5" s="129">
        <f>2!D19</f>
        <v>6016</v>
      </c>
      <c r="C5" s="130" t="str">
        <f>2!E19</f>
        <v>Бычков Артем</v>
      </c>
      <c r="D5" s="131" t="str">
        <f>2!C44</f>
        <v>_</v>
      </c>
      <c r="E5" s="132">
        <f>2!B44</f>
        <v>0</v>
      </c>
    </row>
    <row r="6" spans="1:5" ht="12.75">
      <c r="A6" s="128">
        <v>5</v>
      </c>
      <c r="B6" s="129">
        <f>2!D23</f>
        <v>6917</v>
      </c>
      <c r="C6" s="130" t="str">
        <f>2!E23</f>
        <v>Канбеков Ринат</v>
      </c>
      <c r="D6" s="131" t="str">
        <f>2!C46</f>
        <v>_</v>
      </c>
      <c r="E6" s="132">
        <f>2!B46</f>
        <v>0</v>
      </c>
    </row>
    <row r="7" spans="1:5" ht="12.75">
      <c r="A7" s="128">
        <v>6</v>
      </c>
      <c r="B7" s="129">
        <f>2!D27</f>
        <v>6970</v>
      </c>
      <c r="C7" s="130" t="str">
        <f>2!E27</f>
        <v>Клоков Михаил</v>
      </c>
      <c r="D7" s="131" t="str">
        <f>2!C48</f>
        <v>Минилбаев Никита</v>
      </c>
      <c r="E7" s="132">
        <f>2!B48</f>
        <v>5519</v>
      </c>
    </row>
    <row r="8" spans="1:5" ht="12.75">
      <c r="A8" s="128">
        <v>7</v>
      </c>
      <c r="B8" s="129">
        <f>2!D31</f>
        <v>1787</v>
      </c>
      <c r="C8" s="130" t="str">
        <f>2!E31</f>
        <v>Грошев Юрий</v>
      </c>
      <c r="D8" s="131" t="str">
        <f>2!C50</f>
        <v>Кальмин Евгений</v>
      </c>
      <c r="E8" s="132">
        <f>2!B50</f>
        <v>5949</v>
      </c>
    </row>
    <row r="9" spans="1:5" ht="12.75">
      <c r="A9" s="128">
        <v>8</v>
      </c>
      <c r="B9" s="129">
        <f>2!D35</f>
        <v>6556</v>
      </c>
      <c r="C9" s="130" t="str">
        <f>2!E35</f>
        <v>Шангареева Эльмира</v>
      </c>
      <c r="D9" s="131" t="str">
        <f>2!C52</f>
        <v>_</v>
      </c>
      <c r="E9" s="132">
        <f>2!B52</f>
        <v>0</v>
      </c>
    </row>
    <row r="10" spans="1:5" ht="12.75">
      <c r="A10" s="128">
        <v>9</v>
      </c>
      <c r="B10" s="129">
        <f>2!F9</f>
        <v>6096</v>
      </c>
      <c r="C10" s="130" t="str">
        <f>2!G9</f>
        <v>Небера Максим</v>
      </c>
      <c r="D10" s="131" t="str">
        <f>2!E53</f>
        <v>Марданов Камиль</v>
      </c>
      <c r="E10" s="132">
        <f>2!D53</f>
        <v>6969</v>
      </c>
    </row>
    <row r="11" spans="1:5" ht="12.75">
      <c r="A11" s="128">
        <v>10</v>
      </c>
      <c r="B11" s="129">
        <f>2!F17</f>
        <v>788</v>
      </c>
      <c r="C11" s="130" t="str">
        <f>2!G17</f>
        <v>Нестеренко Георгий</v>
      </c>
      <c r="D11" s="131" t="str">
        <f>2!E49</f>
        <v>Бычков Артем</v>
      </c>
      <c r="E11" s="132">
        <f>2!D49</f>
        <v>6016</v>
      </c>
    </row>
    <row r="12" spans="1:5" ht="12.75">
      <c r="A12" s="128">
        <v>11</v>
      </c>
      <c r="B12" s="129">
        <f>2!F25</f>
        <v>6970</v>
      </c>
      <c r="C12" s="130" t="str">
        <f>2!G25</f>
        <v>Клоков Михаил</v>
      </c>
      <c r="D12" s="131" t="str">
        <f>2!E45</f>
        <v>Канбеков Ринат</v>
      </c>
      <c r="E12" s="132">
        <f>2!D45</f>
        <v>6917</v>
      </c>
    </row>
    <row r="13" spans="1:5" ht="12.75">
      <c r="A13" s="128">
        <v>12</v>
      </c>
      <c r="B13" s="129">
        <f>2!F33</f>
        <v>6556</v>
      </c>
      <c r="C13" s="130" t="str">
        <f>2!G33</f>
        <v>Шангареева Эльмира</v>
      </c>
      <c r="D13" s="131" t="str">
        <f>2!E41</f>
        <v>Грошев Юрий</v>
      </c>
      <c r="E13" s="132">
        <f>2!D41</f>
        <v>1787</v>
      </c>
    </row>
    <row r="14" spans="1:5" ht="12.75">
      <c r="A14" s="128">
        <v>13</v>
      </c>
      <c r="B14" s="129">
        <f>2!H13</f>
        <v>6096</v>
      </c>
      <c r="C14" s="130" t="str">
        <f>2!I13</f>
        <v>Небера Максим</v>
      </c>
      <c r="D14" s="131" t="str">
        <f>2!I38</f>
        <v>Нестеренко Георгий</v>
      </c>
      <c r="E14" s="132">
        <f>2!H38</f>
        <v>788</v>
      </c>
    </row>
    <row r="15" spans="1:5" ht="12.75">
      <c r="A15" s="128">
        <v>14</v>
      </c>
      <c r="B15" s="129">
        <f>2!H29</f>
        <v>6970</v>
      </c>
      <c r="C15" s="130" t="str">
        <f>2!I29</f>
        <v>Клоков Михаил</v>
      </c>
      <c r="D15" s="131" t="str">
        <f>2!I46</f>
        <v>Шангареева Эльмира</v>
      </c>
      <c r="E15" s="132">
        <f>2!H46</f>
        <v>6556</v>
      </c>
    </row>
    <row r="16" spans="1:5" ht="12.75">
      <c r="A16" s="128">
        <v>15</v>
      </c>
      <c r="B16" s="129">
        <f>2!J21</f>
        <v>6096</v>
      </c>
      <c r="C16" s="130" t="str">
        <f>2!K21</f>
        <v>Небера Максим</v>
      </c>
      <c r="D16" s="131" t="str">
        <f>2!K32</f>
        <v>Клоков Михаил</v>
      </c>
      <c r="E16" s="132">
        <f>2!J32</f>
        <v>6970</v>
      </c>
    </row>
    <row r="17" spans="1:5" ht="12.75">
      <c r="A17" s="128">
        <v>16</v>
      </c>
      <c r="B17" s="129">
        <f>2!D39</f>
        <v>5520</v>
      </c>
      <c r="C17" s="130" t="str">
        <f>2!E39</f>
        <v>Сабиров Артур</v>
      </c>
      <c r="D17" s="131" t="str">
        <f>2!C65</f>
        <v>_</v>
      </c>
      <c r="E17" s="132">
        <f>2!B65</f>
        <v>0</v>
      </c>
    </row>
    <row r="18" spans="1:5" ht="12.75">
      <c r="A18" s="128">
        <v>17</v>
      </c>
      <c r="B18" s="129">
        <f>2!D43</f>
        <v>0</v>
      </c>
      <c r="C18" s="130">
        <f>2!E43</f>
        <v>0</v>
      </c>
      <c r="D18" s="131">
        <f>2!C67</f>
        <v>0</v>
      </c>
      <c r="E18" s="132">
        <f>2!B67</f>
        <v>0</v>
      </c>
    </row>
    <row r="19" spans="1:5" ht="12.75">
      <c r="A19" s="128">
        <v>18</v>
      </c>
      <c r="B19" s="129">
        <f>2!D47</f>
        <v>5519</v>
      </c>
      <c r="C19" s="130" t="str">
        <f>2!E47</f>
        <v>Минилбаев Никита</v>
      </c>
      <c r="D19" s="131" t="str">
        <f>2!C69</f>
        <v>_</v>
      </c>
      <c r="E19" s="132">
        <f>2!B69</f>
        <v>0</v>
      </c>
    </row>
    <row r="20" spans="1:5" ht="12.75">
      <c r="A20" s="128">
        <v>19</v>
      </c>
      <c r="B20" s="129">
        <f>2!D51</f>
        <v>5949</v>
      </c>
      <c r="C20" s="130" t="str">
        <f>2!E51</f>
        <v>Кальмин Евгений</v>
      </c>
      <c r="D20" s="131" t="str">
        <f>2!C71</f>
        <v>_</v>
      </c>
      <c r="E20" s="132">
        <f>2!B71</f>
        <v>0</v>
      </c>
    </row>
    <row r="21" spans="1:5" ht="12.75">
      <c r="A21" s="128">
        <v>20</v>
      </c>
      <c r="B21" s="129">
        <f>2!F40</f>
        <v>5520</v>
      </c>
      <c r="C21" s="130" t="str">
        <f>2!G40</f>
        <v>Сабиров Артур</v>
      </c>
      <c r="D21" s="131" t="str">
        <f>2!I55</f>
        <v>Грошев Юрий</v>
      </c>
      <c r="E21" s="132">
        <f>2!H55</f>
        <v>1787</v>
      </c>
    </row>
    <row r="22" spans="1:5" ht="12.75">
      <c r="A22" s="128">
        <v>21</v>
      </c>
      <c r="B22" s="129">
        <f>2!F44</f>
        <v>6917</v>
      </c>
      <c r="C22" s="130" t="str">
        <f>2!G44</f>
        <v>Канбеков Ринат</v>
      </c>
      <c r="D22" s="131">
        <f>2!I57</f>
        <v>0</v>
      </c>
      <c r="E22" s="132">
        <f>2!H57</f>
        <v>0</v>
      </c>
    </row>
    <row r="23" spans="1:5" ht="12.75">
      <c r="A23" s="128">
        <v>22</v>
      </c>
      <c r="B23" s="129">
        <f>2!F48</f>
        <v>5519</v>
      </c>
      <c r="C23" s="130" t="str">
        <f>2!G48</f>
        <v>Минилбаев Никита</v>
      </c>
      <c r="D23" s="131" t="str">
        <f>2!I59</f>
        <v>Бычков Артем</v>
      </c>
      <c r="E23" s="132">
        <f>2!H59</f>
        <v>6016</v>
      </c>
    </row>
    <row r="24" spans="1:5" ht="12.75">
      <c r="A24" s="128">
        <v>23</v>
      </c>
      <c r="B24" s="129">
        <f>2!F52</f>
        <v>6969</v>
      </c>
      <c r="C24" s="130" t="str">
        <f>2!G52</f>
        <v>Марданов Камиль</v>
      </c>
      <c r="D24" s="131" t="str">
        <f>2!I61</f>
        <v>Кальмин Евгений</v>
      </c>
      <c r="E24" s="132">
        <f>2!H61</f>
        <v>5949</v>
      </c>
    </row>
    <row r="25" spans="1:5" ht="12.75">
      <c r="A25" s="128">
        <v>24</v>
      </c>
      <c r="B25" s="129">
        <f>2!H42</f>
        <v>6917</v>
      </c>
      <c r="C25" s="130" t="str">
        <f>2!I42</f>
        <v>Канбеков Ринат</v>
      </c>
      <c r="D25" s="131" t="str">
        <f>2!C60</f>
        <v>Сабиров Артур</v>
      </c>
      <c r="E25" s="132">
        <f>2!B60</f>
        <v>5520</v>
      </c>
    </row>
    <row r="26" spans="1:5" ht="12.75">
      <c r="A26" s="128">
        <v>25</v>
      </c>
      <c r="B26" s="129">
        <f>2!H50</f>
        <v>6969</v>
      </c>
      <c r="C26" s="130" t="str">
        <f>2!I50</f>
        <v>Марданов Камиль</v>
      </c>
      <c r="D26" s="131" t="str">
        <f>2!C62</f>
        <v>Минилбаев Никита</v>
      </c>
      <c r="E26" s="132">
        <f>2!B62</f>
        <v>5519</v>
      </c>
    </row>
    <row r="27" spans="1:5" ht="12.75">
      <c r="A27" s="128">
        <v>26</v>
      </c>
      <c r="B27" s="129">
        <f>2!J40</f>
        <v>6917</v>
      </c>
      <c r="C27" s="130" t="str">
        <f>2!K40</f>
        <v>Канбеков Ринат</v>
      </c>
      <c r="D27" s="131" t="str">
        <f>2!C55</f>
        <v>Нестеренко Георгий</v>
      </c>
      <c r="E27" s="132">
        <f>2!B55</f>
        <v>788</v>
      </c>
    </row>
    <row r="28" spans="1:5" ht="12.75">
      <c r="A28" s="128">
        <v>27</v>
      </c>
      <c r="B28" s="129">
        <f>2!J48</f>
        <v>6556</v>
      </c>
      <c r="C28" s="130" t="str">
        <f>2!K48</f>
        <v>Шангареева Эльмира</v>
      </c>
      <c r="D28" s="131" t="str">
        <f>2!C57</f>
        <v>Марданов Камиль</v>
      </c>
      <c r="E28" s="132">
        <f>2!B57</f>
        <v>6969</v>
      </c>
    </row>
    <row r="29" spans="1:5" ht="12.75">
      <c r="A29" s="128">
        <v>28</v>
      </c>
      <c r="B29" s="129">
        <f>2!L44</f>
        <v>6917</v>
      </c>
      <c r="C29" s="130" t="str">
        <f>2!M44</f>
        <v>Канбеков Ринат</v>
      </c>
      <c r="D29" s="131" t="str">
        <f>2!M52</f>
        <v>Шангареева Эльмира</v>
      </c>
      <c r="E29" s="132">
        <f>2!L52</f>
        <v>6556</v>
      </c>
    </row>
    <row r="30" spans="1:5" ht="12.75">
      <c r="A30" s="128">
        <v>29</v>
      </c>
      <c r="B30" s="129">
        <f>2!D56</f>
        <v>788</v>
      </c>
      <c r="C30" s="130" t="str">
        <f>2!E56</f>
        <v>Нестеренко Георгий</v>
      </c>
      <c r="D30" s="131" t="str">
        <f>2!E58</f>
        <v>Марданов Камиль</v>
      </c>
      <c r="E30" s="132">
        <f>2!D58</f>
        <v>6969</v>
      </c>
    </row>
    <row r="31" spans="1:5" ht="12.75">
      <c r="A31" s="128">
        <v>30</v>
      </c>
      <c r="B31" s="129">
        <f>2!D61</f>
        <v>5519</v>
      </c>
      <c r="C31" s="130" t="str">
        <f>2!E61</f>
        <v>Минилбаев Никита</v>
      </c>
      <c r="D31" s="131" t="str">
        <f>2!E63</f>
        <v>Сабиров Артур</v>
      </c>
      <c r="E31" s="132">
        <f>2!D63</f>
        <v>5520</v>
      </c>
    </row>
    <row r="32" spans="1:5" ht="12.75">
      <c r="A32" s="128">
        <v>31</v>
      </c>
      <c r="B32" s="129">
        <f>2!J56</f>
        <v>1787</v>
      </c>
      <c r="C32" s="130" t="str">
        <f>2!K56</f>
        <v>Грошев Юрий</v>
      </c>
      <c r="D32" s="131">
        <f>2!K64</f>
        <v>0</v>
      </c>
      <c r="E32" s="132">
        <f>2!J64</f>
        <v>0</v>
      </c>
    </row>
    <row r="33" spans="1:5" ht="12.75">
      <c r="A33" s="128">
        <v>32</v>
      </c>
      <c r="B33" s="129">
        <f>2!J60</f>
        <v>6016</v>
      </c>
      <c r="C33" s="130" t="str">
        <f>2!K60</f>
        <v>Бычков Артем</v>
      </c>
      <c r="D33" s="131" t="str">
        <f>2!K66</f>
        <v>Кальмин Евгений</v>
      </c>
      <c r="E33" s="132">
        <f>2!J66</f>
        <v>5949</v>
      </c>
    </row>
    <row r="34" spans="1:5" ht="12.75">
      <c r="A34" s="128">
        <v>33</v>
      </c>
      <c r="B34" s="129">
        <f>2!L58</f>
        <v>6016</v>
      </c>
      <c r="C34" s="130" t="str">
        <f>2!M58</f>
        <v>Бычков Артем</v>
      </c>
      <c r="D34" s="131" t="str">
        <f>2!M61</f>
        <v>Грошев Юрий</v>
      </c>
      <c r="E34" s="132">
        <f>2!L61</f>
        <v>1787</v>
      </c>
    </row>
    <row r="35" spans="1:5" ht="12.75">
      <c r="A35" s="128">
        <v>34</v>
      </c>
      <c r="B35" s="129">
        <f>2!L65</f>
        <v>5949</v>
      </c>
      <c r="C35" s="130" t="str">
        <f>2!M65</f>
        <v>Кальмин Евгений</v>
      </c>
      <c r="D35" s="131">
        <f>2!M67</f>
        <v>0</v>
      </c>
      <c r="E35" s="132">
        <f>2!L67</f>
        <v>0</v>
      </c>
    </row>
    <row r="36" spans="1:5" ht="12.75">
      <c r="A36" s="128">
        <v>35</v>
      </c>
      <c r="B36" s="129">
        <f>2!D66</f>
        <v>0</v>
      </c>
      <c r="C36" s="130">
        <f>2!E66</f>
        <v>0</v>
      </c>
      <c r="D36" s="131" t="str">
        <f>2!K69</f>
        <v>_</v>
      </c>
      <c r="E36" s="132">
        <f>2!J69</f>
        <v>0</v>
      </c>
    </row>
    <row r="37" spans="1:5" ht="12.75">
      <c r="A37" s="128">
        <v>36</v>
      </c>
      <c r="B37" s="129">
        <f>2!D70</f>
        <v>0</v>
      </c>
      <c r="C37" s="130">
        <f>2!E70</f>
        <v>0</v>
      </c>
      <c r="D37" s="131">
        <f>2!K71</f>
        <v>0</v>
      </c>
      <c r="E37" s="132">
        <f>2!J71</f>
        <v>0</v>
      </c>
    </row>
    <row r="38" spans="1:5" ht="12.75">
      <c r="A38" s="128">
        <v>37</v>
      </c>
      <c r="B38" s="129">
        <f>2!F68</f>
        <v>0</v>
      </c>
      <c r="C38" s="130">
        <f>2!G68</f>
        <v>0</v>
      </c>
      <c r="D38" s="131">
        <f>2!G71</f>
        <v>0</v>
      </c>
      <c r="E38" s="132">
        <f>2!F71</f>
        <v>0</v>
      </c>
    </row>
    <row r="39" spans="1:5" ht="12.75">
      <c r="A39" s="128">
        <v>38</v>
      </c>
      <c r="B39" s="129">
        <f>2!L70</f>
        <v>0</v>
      </c>
      <c r="C39" s="130">
        <f>2!M70</f>
        <v>0</v>
      </c>
      <c r="D39" s="131" t="str">
        <f>2!M72</f>
        <v>_</v>
      </c>
      <c r="E39" s="132">
        <f>2!L72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64"/>
    </row>
    <row r="2" spans="1:9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</row>
    <row r="3" spans="1:10" ht="23.25">
      <c r="A3" s="296" t="s">
        <v>4</v>
      </c>
      <c r="B3" s="296"/>
      <c r="C3" s="296"/>
      <c r="D3" s="296"/>
      <c r="E3" s="296"/>
      <c r="F3" s="65">
        <v>25</v>
      </c>
      <c r="G3" s="66" t="s">
        <v>10</v>
      </c>
      <c r="H3" s="67" t="s">
        <v>108</v>
      </c>
      <c r="I3" s="68" t="s">
        <v>12</v>
      </c>
      <c r="J3" s="69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70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43282</v>
      </c>
      <c r="I5" s="283"/>
      <c r="J5" s="71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71"/>
    </row>
    <row r="7" spans="1:10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  <c r="J7" s="75"/>
    </row>
    <row r="8" spans="1:10" ht="18">
      <c r="A8" s="76"/>
      <c r="B8" s="200" t="s">
        <v>109</v>
      </c>
      <c r="C8" s="78" t="s">
        <v>110</v>
      </c>
      <c r="D8" s="79" t="str">
        <f>3!I12</f>
        <v>Бычков Артем</v>
      </c>
      <c r="E8" s="1"/>
      <c r="F8" s="1"/>
      <c r="G8" s="1"/>
      <c r="H8" s="1"/>
      <c r="I8" s="1"/>
      <c r="J8" s="80"/>
    </row>
    <row r="9" spans="1:10" ht="18">
      <c r="A9" s="76"/>
      <c r="B9" s="77" t="s">
        <v>48</v>
      </c>
      <c r="C9" s="78" t="s">
        <v>111</v>
      </c>
      <c r="D9" s="79" t="str">
        <f>3!I19</f>
        <v>Клоков Михаил</v>
      </c>
      <c r="E9" s="1"/>
      <c r="F9" s="1"/>
      <c r="G9" s="1"/>
      <c r="H9" s="1"/>
      <c r="I9" s="1"/>
      <c r="J9" s="80"/>
    </row>
    <row r="10" spans="1:10" ht="18">
      <c r="A10" s="76"/>
      <c r="B10" s="81" t="s">
        <v>112</v>
      </c>
      <c r="C10" s="78" t="s">
        <v>113</v>
      </c>
      <c r="D10" s="79" t="str">
        <f>3!I25</f>
        <v>Грошев Юрий</v>
      </c>
      <c r="E10" s="1"/>
      <c r="F10" s="1"/>
      <c r="G10" s="1"/>
      <c r="H10" s="1"/>
      <c r="I10" s="1"/>
      <c r="J10" s="80"/>
    </row>
    <row r="11" spans="1:10" ht="18">
      <c r="A11" s="76"/>
      <c r="B11" s="77" t="s">
        <v>104</v>
      </c>
      <c r="C11" s="78" t="s">
        <v>114</v>
      </c>
      <c r="D11" s="79" t="str">
        <f>3!I28</f>
        <v>Кальмин Евгений</v>
      </c>
      <c r="E11" s="1"/>
      <c r="F11" s="1"/>
      <c r="G11" s="1"/>
      <c r="H11" s="1"/>
      <c r="I11" s="1"/>
      <c r="J11" s="75"/>
    </row>
    <row r="12" spans="1:10" ht="18">
      <c r="A12" s="76"/>
      <c r="B12" s="77" t="s">
        <v>105</v>
      </c>
      <c r="C12" s="78">
        <v>5</v>
      </c>
      <c r="D12" s="79" t="str">
        <f>3!I31</f>
        <v>Асылгужин Ринат</v>
      </c>
      <c r="E12" s="1"/>
      <c r="F12" s="1"/>
      <c r="G12" s="1"/>
      <c r="H12" s="1"/>
      <c r="I12" s="1"/>
      <c r="J12" s="75"/>
    </row>
    <row r="13" spans="1:10" ht="18">
      <c r="A13" s="76"/>
      <c r="B13" s="77" t="s">
        <v>115</v>
      </c>
      <c r="C13" s="78">
        <v>6</v>
      </c>
      <c r="D13" s="79" t="str">
        <f>3!I33</f>
        <v>Сайфутдинов Инзэр</v>
      </c>
      <c r="E13" s="1"/>
      <c r="F13" s="1"/>
      <c r="G13" s="1"/>
      <c r="H13" s="1"/>
      <c r="I13" s="1"/>
      <c r="J13" s="75"/>
    </row>
    <row r="14" spans="1:10" ht="18">
      <c r="A14" s="76"/>
      <c r="B14" s="77" t="s">
        <v>106</v>
      </c>
      <c r="C14" s="78">
        <v>7</v>
      </c>
      <c r="D14" s="79" t="str">
        <f>3!E33</f>
        <v>Айгузина Валентина</v>
      </c>
      <c r="E14" s="1"/>
      <c r="F14" s="1"/>
      <c r="G14" s="1"/>
      <c r="H14" s="1"/>
      <c r="I14" s="1"/>
      <c r="J14" s="75"/>
    </row>
    <row r="15" spans="1:10" ht="18">
      <c r="A15" s="76"/>
      <c r="B15" s="77" t="s">
        <v>107</v>
      </c>
      <c r="C15" s="78">
        <v>8</v>
      </c>
      <c r="D15" s="79" t="str">
        <f>3!E35</f>
        <v>Сабиров Ильяс</v>
      </c>
      <c r="E15" s="1"/>
      <c r="F15" s="1"/>
      <c r="G15" s="1"/>
      <c r="H15" s="1"/>
      <c r="I15" s="1"/>
      <c r="J15" s="75"/>
    </row>
    <row r="16" ht="12.75">
      <c r="J16" s="75"/>
    </row>
    <row r="17" ht="12.75">
      <c r="J17" s="7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2.75390625" defaultRowHeight="10.5" customHeight="1"/>
  <cols>
    <col min="1" max="1" width="4.75390625" style="84" customWidth="1"/>
    <col min="2" max="2" width="3.75390625" style="84" customWidth="1"/>
    <col min="3" max="3" width="25.75390625" style="84" customWidth="1"/>
    <col min="4" max="4" width="3.75390625" style="84" customWidth="1"/>
    <col min="5" max="5" width="19.75390625" style="84" customWidth="1"/>
    <col min="6" max="6" width="3.75390625" style="84" customWidth="1"/>
    <col min="7" max="7" width="17.75390625" style="84" customWidth="1"/>
    <col min="8" max="8" width="3.75390625" style="84" customWidth="1"/>
    <col min="9" max="9" width="7.75390625" style="84" customWidth="1"/>
    <col min="10" max="13" width="3.75390625" style="84" customWidth="1"/>
    <col min="14" max="14" width="4.75390625" style="84" customWidth="1"/>
    <col min="15" max="17" width="3.75390625" style="84" customWidth="1"/>
    <col min="18" max="16384" width="2.75390625" style="84" customWidth="1"/>
  </cols>
  <sheetData>
    <row r="1" spans="1:14" s="14" customFormat="1" ht="43.5" customHeight="1" thickBot="1">
      <c r="A1" s="297" t="s">
        <v>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4" customFormat="1" ht="13.5" thickBot="1">
      <c r="A2" s="300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5" ht="19.5" customHeight="1">
      <c r="A3" s="298" t="str">
        <f>CONCATENATE('с3'!A3,"     ",'с3'!F3,'с3'!G3,"     ",'с3'!H3," ",'с3'!I3)</f>
        <v>LX Личный Чемпионат Республики Башкортостан.     25-й  тур.     Третья лига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3"/>
    </row>
    <row r="4" spans="1:15" ht="13.5">
      <c r="A4" s="299">
        <f>'с3'!A5</f>
        <v>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85"/>
    </row>
    <row r="5" spans="1:14" s="91" customFormat="1" ht="10.5" customHeight="1">
      <c r="A5" s="86">
        <v>1</v>
      </c>
      <c r="B5" s="87">
        <f>'с3'!A8</f>
        <v>0</v>
      </c>
      <c r="C5" s="88" t="str">
        <f>'с3'!B8</f>
        <v>Бычков Артем</v>
      </c>
      <c r="D5" s="89"/>
      <c r="E5" s="86"/>
      <c r="F5" s="86"/>
      <c r="G5" s="86"/>
      <c r="H5" s="86"/>
      <c r="I5" s="86"/>
      <c r="J5" s="90"/>
      <c r="K5" s="90"/>
      <c r="L5" s="90"/>
      <c r="M5" s="90"/>
      <c r="N5" s="90"/>
    </row>
    <row r="6" spans="1:14" s="91" customFormat="1" ht="10.5" customHeight="1">
      <c r="A6" s="86"/>
      <c r="B6" s="92"/>
      <c r="C6" s="93">
        <v>1</v>
      </c>
      <c r="D6" s="94">
        <v>0</v>
      </c>
      <c r="E6" s="95" t="s">
        <v>109</v>
      </c>
      <c r="F6" s="96"/>
      <c r="G6" s="86"/>
      <c r="H6" s="86"/>
      <c r="I6" s="86"/>
      <c r="J6" s="90"/>
      <c r="K6" s="90"/>
      <c r="L6" s="90"/>
      <c r="M6" s="90"/>
      <c r="N6" s="90"/>
    </row>
    <row r="7" spans="1:14" s="91" customFormat="1" ht="10.5" customHeight="1">
      <c r="A7" s="86">
        <v>8</v>
      </c>
      <c r="B7" s="87">
        <f>'с3'!A15</f>
        <v>0</v>
      </c>
      <c r="C7" s="97" t="str">
        <f>'с3'!B15</f>
        <v>Сабиров Ильяс</v>
      </c>
      <c r="D7" s="98"/>
      <c r="E7" s="93"/>
      <c r="F7" s="99"/>
      <c r="G7" s="86"/>
      <c r="H7" s="86"/>
      <c r="I7" s="86"/>
      <c r="J7" s="90"/>
      <c r="K7" s="90"/>
      <c r="L7" s="90"/>
      <c r="M7" s="90"/>
      <c r="N7" s="90"/>
    </row>
    <row r="8" spans="1:14" s="91" customFormat="1" ht="10.5" customHeight="1">
      <c r="A8" s="86"/>
      <c r="B8" s="92"/>
      <c r="C8" s="86"/>
      <c r="D8" s="92"/>
      <c r="E8" s="93">
        <v>5</v>
      </c>
      <c r="F8" s="94">
        <v>0</v>
      </c>
      <c r="G8" s="95" t="s">
        <v>109</v>
      </c>
      <c r="H8" s="96"/>
      <c r="I8" s="86"/>
      <c r="J8" s="90"/>
      <c r="K8" s="90"/>
      <c r="L8" s="90"/>
      <c r="M8" s="90"/>
      <c r="N8" s="90"/>
    </row>
    <row r="9" spans="1:14" s="91" customFormat="1" ht="10.5" customHeight="1">
      <c r="A9" s="86">
        <v>5</v>
      </c>
      <c r="B9" s="87">
        <f>'с3'!A12</f>
        <v>0</v>
      </c>
      <c r="C9" s="88" t="str">
        <f>'с3'!B12</f>
        <v>Асылгужин Ринат</v>
      </c>
      <c r="D9" s="100"/>
      <c r="E9" s="93"/>
      <c r="F9" s="98"/>
      <c r="G9" s="93"/>
      <c r="H9" s="96"/>
      <c r="I9" s="86"/>
      <c r="J9" s="90"/>
      <c r="K9" s="90"/>
      <c r="L9" s="90"/>
      <c r="M9" s="90"/>
      <c r="N9" s="90"/>
    </row>
    <row r="10" spans="1:14" s="91" customFormat="1" ht="10.5" customHeight="1">
      <c r="A10" s="86"/>
      <c r="B10" s="92"/>
      <c r="C10" s="93">
        <v>2</v>
      </c>
      <c r="D10" s="94">
        <v>0</v>
      </c>
      <c r="E10" s="101" t="s">
        <v>105</v>
      </c>
      <c r="F10" s="102"/>
      <c r="G10" s="93"/>
      <c r="H10" s="96"/>
      <c r="I10" s="86"/>
      <c r="J10" s="90"/>
      <c r="K10" s="90"/>
      <c r="L10" s="90"/>
      <c r="M10" s="90"/>
      <c r="N10" s="90"/>
    </row>
    <row r="11" spans="1:14" s="91" customFormat="1" ht="10.5" customHeight="1">
      <c r="A11" s="86">
        <v>4</v>
      </c>
      <c r="B11" s="87">
        <f>'с3'!A11</f>
        <v>0</v>
      </c>
      <c r="C11" s="97" t="str">
        <f>'с3'!B11</f>
        <v>Сайфутдинов Инзэр</v>
      </c>
      <c r="D11" s="100"/>
      <c r="E11" s="86"/>
      <c r="F11" s="92"/>
      <c r="G11" s="93"/>
      <c r="H11" s="96"/>
      <c r="I11" s="86"/>
      <c r="J11" s="90"/>
      <c r="K11" s="90"/>
      <c r="L11" s="90"/>
      <c r="M11" s="90"/>
      <c r="N11" s="90"/>
    </row>
    <row r="12" spans="1:14" s="91" customFormat="1" ht="10.5" customHeight="1">
      <c r="A12" s="86"/>
      <c r="B12" s="92"/>
      <c r="C12" s="86"/>
      <c r="D12" s="92"/>
      <c r="E12" s="86"/>
      <c r="F12" s="92"/>
      <c r="G12" s="93">
        <v>7</v>
      </c>
      <c r="H12" s="94">
        <v>0</v>
      </c>
      <c r="I12" s="103" t="s">
        <v>109</v>
      </c>
      <c r="J12" s="103"/>
      <c r="K12" s="103"/>
      <c r="L12" s="103"/>
      <c r="M12" s="103"/>
      <c r="N12" s="103"/>
    </row>
    <row r="13" spans="1:14" s="91" customFormat="1" ht="10.5" customHeight="1">
      <c r="A13" s="86">
        <v>3</v>
      </c>
      <c r="B13" s="87">
        <f>'с3'!A10</f>
        <v>0</v>
      </c>
      <c r="C13" s="88" t="str">
        <f>'с3'!B10</f>
        <v>Грошев Юрий</v>
      </c>
      <c r="D13" s="100"/>
      <c r="E13" s="86"/>
      <c r="F13" s="92"/>
      <c r="G13" s="93"/>
      <c r="H13" s="100"/>
      <c r="I13" s="104"/>
      <c r="J13" s="105"/>
      <c r="K13" s="104"/>
      <c r="L13" s="105"/>
      <c r="M13" s="105"/>
      <c r="N13" s="106" t="s">
        <v>49</v>
      </c>
    </row>
    <row r="14" spans="1:14" s="91" customFormat="1" ht="10.5" customHeight="1">
      <c r="A14" s="86"/>
      <c r="B14" s="92"/>
      <c r="C14" s="93">
        <v>3</v>
      </c>
      <c r="D14" s="94">
        <v>0</v>
      </c>
      <c r="E14" s="95" t="s">
        <v>115</v>
      </c>
      <c r="F14" s="100"/>
      <c r="G14" s="93"/>
      <c r="H14" s="100"/>
      <c r="I14" s="104"/>
      <c r="J14" s="105"/>
      <c r="K14" s="104"/>
      <c r="L14" s="105"/>
      <c r="M14" s="105"/>
      <c r="N14" s="104"/>
    </row>
    <row r="15" spans="1:14" s="91" customFormat="1" ht="10.5" customHeight="1">
      <c r="A15" s="86">
        <v>6</v>
      </c>
      <c r="B15" s="87">
        <f>'с3'!A13</f>
        <v>0</v>
      </c>
      <c r="C15" s="97" t="str">
        <f>'с3'!B13</f>
        <v>Клоков Михаил</v>
      </c>
      <c r="D15" s="98"/>
      <c r="E15" s="93"/>
      <c r="F15" s="102"/>
      <c r="G15" s="93"/>
      <c r="H15" s="100"/>
      <c r="I15" s="104"/>
      <c r="J15" s="105"/>
      <c r="K15" s="104"/>
      <c r="L15" s="105"/>
      <c r="M15" s="105"/>
      <c r="N15" s="104"/>
    </row>
    <row r="16" spans="1:14" s="91" customFormat="1" ht="10.5" customHeight="1">
      <c r="A16" s="86"/>
      <c r="B16" s="92"/>
      <c r="C16" s="86"/>
      <c r="D16" s="92"/>
      <c r="E16" s="93">
        <v>6</v>
      </c>
      <c r="F16" s="94">
        <v>0</v>
      </c>
      <c r="G16" s="101" t="s">
        <v>115</v>
      </c>
      <c r="H16" s="100"/>
      <c r="I16" s="104"/>
      <c r="J16" s="105"/>
      <c r="K16" s="104"/>
      <c r="L16" s="105"/>
      <c r="M16" s="105"/>
      <c r="N16" s="104"/>
    </row>
    <row r="17" spans="1:14" s="91" customFormat="1" ht="10.5" customHeight="1">
      <c r="A17" s="86">
        <v>7</v>
      </c>
      <c r="B17" s="87">
        <f>'с3'!A14</f>
        <v>0</v>
      </c>
      <c r="C17" s="88" t="str">
        <f>'с3'!B14</f>
        <v>Айгузина Валентина</v>
      </c>
      <c r="D17" s="100"/>
      <c r="E17" s="93"/>
      <c r="F17" s="100"/>
      <c r="G17" s="86"/>
      <c r="H17" s="92"/>
      <c r="I17" s="104"/>
      <c r="J17" s="105"/>
      <c r="K17" s="104"/>
      <c r="L17" s="105"/>
      <c r="M17" s="105"/>
      <c r="N17" s="104"/>
    </row>
    <row r="18" spans="1:14" s="91" customFormat="1" ht="10.5" customHeight="1">
      <c r="A18" s="86"/>
      <c r="B18" s="92"/>
      <c r="C18" s="93">
        <v>4</v>
      </c>
      <c r="D18" s="94">
        <v>0</v>
      </c>
      <c r="E18" s="101" t="s">
        <v>48</v>
      </c>
      <c r="F18" s="100"/>
      <c r="G18" s="86"/>
      <c r="H18" s="92"/>
      <c r="I18" s="104"/>
      <c r="J18" s="105"/>
      <c r="K18" s="104"/>
      <c r="L18" s="105"/>
      <c r="M18" s="105"/>
      <c r="N18" s="104"/>
    </row>
    <row r="19" spans="1:14" s="91" customFormat="1" ht="10.5" customHeight="1">
      <c r="A19" s="86">
        <v>2</v>
      </c>
      <c r="B19" s="87">
        <f>'с3'!A9</f>
        <v>0</v>
      </c>
      <c r="C19" s="97" t="str">
        <f>'с3'!B9</f>
        <v>Кальмин Евгений</v>
      </c>
      <c r="D19" s="100"/>
      <c r="E19" s="86"/>
      <c r="F19" s="92"/>
      <c r="G19" s="86">
        <v>-7</v>
      </c>
      <c r="H19" s="107">
        <f>IF(H12=F8,F16,IF(H12=F16,F8,0))</f>
        <v>0</v>
      </c>
      <c r="I19" s="108" t="str">
        <f>IF(I12=G8,G16,IF(I12=G16,G8,0))</f>
        <v>Клоков Михаил</v>
      </c>
      <c r="J19" s="108"/>
      <c r="K19" s="108"/>
      <c r="L19" s="108"/>
      <c r="M19" s="108"/>
      <c r="N19" s="108"/>
    </row>
    <row r="20" spans="1:14" s="91" customFormat="1" ht="10.5" customHeight="1">
      <c r="A20" s="86"/>
      <c r="B20" s="92"/>
      <c r="C20" s="86"/>
      <c r="D20" s="92"/>
      <c r="E20" s="86"/>
      <c r="F20" s="92"/>
      <c r="G20" s="86"/>
      <c r="H20" s="92"/>
      <c r="I20" s="109"/>
      <c r="J20" s="90"/>
      <c r="K20" s="109"/>
      <c r="L20" s="90"/>
      <c r="M20" s="90"/>
      <c r="N20" s="110" t="s">
        <v>50</v>
      </c>
    </row>
    <row r="21" spans="1:14" s="91" customFormat="1" ht="10.5" customHeight="1">
      <c r="A21" s="86">
        <v>-1</v>
      </c>
      <c r="B21" s="111">
        <f>IF(D6=B5,B7,IF(D6=B7,B5,0))</f>
        <v>0</v>
      </c>
      <c r="C21" s="108" t="str">
        <f>IF(E6=C5,C7,IF(E6=C7,C5,0))</f>
        <v>Сабиров Ильяс</v>
      </c>
      <c r="D21" s="112"/>
      <c r="E21" s="86"/>
      <c r="F21" s="92"/>
      <c r="G21" s="86"/>
      <c r="H21" s="92"/>
      <c r="I21" s="109"/>
      <c r="J21" s="90"/>
      <c r="K21" s="109"/>
      <c r="L21" s="90"/>
      <c r="M21" s="90"/>
      <c r="N21" s="109"/>
    </row>
    <row r="22" spans="1:14" s="91" customFormat="1" ht="10.5" customHeight="1">
      <c r="A22" s="86"/>
      <c r="B22" s="92"/>
      <c r="C22" s="113">
        <v>8</v>
      </c>
      <c r="D22" s="94">
        <v>0</v>
      </c>
      <c r="E22" s="95" t="s">
        <v>104</v>
      </c>
      <c r="F22" s="100"/>
      <c r="G22" s="86"/>
      <c r="H22" s="92"/>
      <c r="I22" s="109"/>
      <c r="J22" s="90"/>
      <c r="K22" s="109"/>
      <c r="L22" s="90"/>
      <c r="M22" s="90"/>
      <c r="N22" s="109"/>
    </row>
    <row r="23" spans="1:14" s="91" customFormat="1" ht="10.5" customHeight="1">
      <c r="A23" s="86">
        <v>-2</v>
      </c>
      <c r="B23" s="111">
        <f>IF(D10=B9,B11,IF(D10=B11,B9,0))</f>
        <v>0</v>
      </c>
      <c r="C23" s="114" t="str">
        <f>IF(E10=C9,C11,IF(E10=C11,C9,0))</f>
        <v>Сайфутдинов Инзэр</v>
      </c>
      <c r="D23" s="115"/>
      <c r="E23" s="113">
        <v>10</v>
      </c>
      <c r="F23" s="94">
        <v>0</v>
      </c>
      <c r="G23" s="95" t="s">
        <v>48</v>
      </c>
      <c r="H23" s="100"/>
      <c r="I23" s="109"/>
      <c r="J23" s="90"/>
      <c r="K23" s="109"/>
      <c r="L23" s="90"/>
      <c r="M23" s="90"/>
      <c r="N23" s="109"/>
    </row>
    <row r="24" spans="1:14" s="91" customFormat="1" ht="10.5" customHeight="1">
      <c r="A24" s="86"/>
      <c r="B24" s="92"/>
      <c r="C24" s="86">
        <v>-6</v>
      </c>
      <c r="D24" s="107">
        <f>IF(F16=D14,D18,IF(F16=D18,D14,0))</f>
        <v>0</v>
      </c>
      <c r="E24" s="114" t="str">
        <f>IF(G16=E14,E18,IF(G16=E18,E14,0))</f>
        <v>Кальмин Евгений</v>
      </c>
      <c r="F24" s="115"/>
      <c r="G24" s="113"/>
      <c r="H24" s="100"/>
      <c r="I24" s="109"/>
      <c r="J24" s="90"/>
      <c r="K24" s="109"/>
      <c r="L24" s="90"/>
      <c r="M24" s="90"/>
      <c r="N24" s="109"/>
    </row>
    <row r="25" spans="1:14" s="91" customFormat="1" ht="10.5" customHeight="1">
      <c r="A25" s="86">
        <v>-3</v>
      </c>
      <c r="B25" s="111">
        <f>IF(D14=B13,B15,IF(D14=B15,B13,0))</f>
        <v>0</v>
      </c>
      <c r="C25" s="108" t="str">
        <f>IF(E14=C13,C15,IF(E14=C15,C13,0))</f>
        <v>Грошев Юрий</v>
      </c>
      <c r="D25" s="112"/>
      <c r="E25" s="86"/>
      <c r="F25" s="92"/>
      <c r="G25" s="93">
        <v>12</v>
      </c>
      <c r="H25" s="94">
        <v>0</v>
      </c>
      <c r="I25" s="103" t="s">
        <v>112</v>
      </c>
      <c r="J25" s="103"/>
      <c r="K25" s="103"/>
      <c r="L25" s="103"/>
      <c r="M25" s="103"/>
      <c r="N25" s="103"/>
    </row>
    <row r="26" spans="1:14" s="91" customFormat="1" ht="10.5" customHeight="1">
      <c r="A26" s="86"/>
      <c r="B26" s="92"/>
      <c r="C26" s="113">
        <v>9</v>
      </c>
      <c r="D26" s="94">
        <v>0</v>
      </c>
      <c r="E26" s="95" t="s">
        <v>112</v>
      </c>
      <c r="F26" s="100"/>
      <c r="G26" s="93"/>
      <c r="H26" s="100"/>
      <c r="I26" s="109"/>
      <c r="J26" s="90"/>
      <c r="K26" s="109"/>
      <c r="L26" s="90"/>
      <c r="M26" s="90"/>
      <c r="N26" s="110" t="s">
        <v>51</v>
      </c>
    </row>
    <row r="27" spans="1:14" s="91" customFormat="1" ht="10.5" customHeight="1">
      <c r="A27" s="86">
        <v>-4</v>
      </c>
      <c r="B27" s="111">
        <f>IF(D18=B17,B19,IF(D18=B19,B17,0))</f>
        <v>0</v>
      </c>
      <c r="C27" s="114" t="str">
        <f>IF(E18=C17,C19,IF(E18=C19,C17,0))</f>
        <v>Айгузина Валентина</v>
      </c>
      <c r="D27" s="115"/>
      <c r="E27" s="113">
        <v>11</v>
      </c>
      <c r="F27" s="94">
        <v>0</v>
      </c>
      <c r="G27" s="101" t="s">
        <v>112</v>
      </c>
      <c r="H27" s="100"/>
      <c r="I27" s="109"/>
      <c r="J27" s="90"/>
      <c r="K27" s="109"/>
      <c r="L27" s="90"/>
      <c r="M27" s="90"/>
      <c r="N27" s="109"/>
    </row>
    <row r="28" spans="1:14" s="91" customFormat="1" ht="10.5" customHeight="1">
      <c r="A28" s="86"/>
      <c r="B28" s="116"/>
      <c r="C28" s="86">
        <v>-5</v>
      </c>
      <c r="D28" s="107">
        <f>IF(F8=D6,D10,IF(F8=D10,D6,0))</f>
        <v>0</v>
      </c>
      <c r="E28" s="114" t="str">
        <f>IF(G8=E6,E10,IF(G8=E10,E6,0))</f>
        <v>Асылгужин Ринат</v>
      </c>
      <c r="F28" s="112"/>
      <c r="G28" s="86">
        <v>-12</v>
      </c>
      <c r="H28" s="107">
        <f>IF(H25=F23,F27,IF(H25=F27,F23,0))</f>
        <v>0</v>
      </c>
      <c r="I28" s="108" t="str">
        <f>IF(I25=G23,G27,IF(I25=G27,G23,0))</f>
        <v>Кальмин Евгений</v>
      </c>
      <c r="J28" s="108"/>
      <c r="K28" s="108"/>
      <c r="L28" s="108"/>
      <c r="M28" s="108"/>
      <c r="N28" s="108"/>
    </row>
    <row r="29" spans="1:14" s="91" customFormat="1" ht="10.5" customHeight="1">
      <c r="A29" s="86"/>
      <c r="B29" s="116"/>
      <c r="C29" s="86"/>
      <c r="D29" s="117"/>
      <c r="E29" s="86"/>
      <c r="F29" s="92"/>
      <c r="G29" s="86"/>
      <c r="H29" s="92"/>
      <c r="I29" s="109"/>
      <c r="J29" s="90"/>
      <c r="K29" s="109"/>
      <c r="L29" s="90"/>
      <c r="M29" s="90"/>
      <c r="N29" s="110" t="s">
        <v>52</v>
      </c>
    </row>
    <row r="30" spans="1:14" s="91" customFormat="1" ht="10.5" customHeight="1">
      <c r="A30" s="86"/>
      <c r="B30" s="116"/>
      <c r="C30" s="86"/>
      <c r="D30" s="117"/>
      <c r="E30" s="86">
        <v>-10</v>
      </c>
      <c r="F30" s="107">
        <f>IF(F23=D22,D24,IF(F23=D24,D22,0))</f>
        <v>0</v>
      </c>
      <c r="G30" s="108" t="str">
        <f>IF(G23=E22,E24,IF(G23=E24,E22,0))</f>
        <v>Сайфутдинов Инзэр</v>
      </c>
      <c r="H30" s="112"/>
      <c r="I30" s="109"/>
      <c r="J30" s="90"/>
      <c r="K30" s="109"/>
      <c r="L30" s="90"/>
      <c r="M30" s="90"/>
      <c r="N30" s="109"/>
    </row>
    <row r="31" spans="1:14" s="91" customFormat="1" ht="10.5" customHeight="1">
      <c r="A31" s="86"/>
      <c r="B31" s="116"/>
      <c r="C31" s="86"/>
      <c r="D31" s="117"/>
      <c r="E31" s="86"/>
      <c r="F31" s="100"/>
      <c r="G31" s="93">
        <v>13</v>
      </c>
      <c r="H31" s="94">
        <v>0</v>
      </c>
      <c r="I31" s="103" t="s">
        <v>105</v>
      </c>
      <c r="J31" s="103"/>
      <c r="K31" s="103"/>
      <c r="L31" s="103"/>
      <c r="M31" s="103"/>
      <c r="N31" s="103"/>
    </row>
    <row r="32" spans="1:14" s="91" customFormat="1" ht="10.5" customHeight="1">
      <c r="A32" s="86">
        <v>-8</v>
      </c>
      <c r="B32" s="107">
        <f>IF(D22=B21,B23,IF(D22=B23,B21,0))</f>
        <v>0</v>
      </c>
      <c r="C32" s="108" t="str">
        <f>IF(E22=C21,C23,IF(E22=C23,C21,0))</f>
        <v>Сабиров Ильяс</v>
      </c>
      <c r="D32" s="118"/>
      <c r="E32" s="86">
        <v>-11</v>
      </c>
      <c r="F32" s="107">
        <f>IF(F27=D26,D28,IF(F27=D28,D26,0))</f>
        <v>0</v>
      </c>
      <c r="G32" s="114" t="str">
        <f>IF(G27=E26,E28,IF(G27=E28,E26,0))</f>
        <v>Асылгужин Ринат</v>
      </c>
      <c r="H32" s="112"/>
      <c r="I32" s="109"/>
      <c r="J32" s="90"/>
      <c r="K32" s="109"/>
      <c r="L32" s="90"/>
      <c r="M32" s="90"/>
      <c r="N32" s="110" t="s">
        <v>53</v>
      </c>
    </row>
    <row r="33" spans="1:14" s="91" customFormat="1" ht="10.5" customHeight="1">
      <c r="A33" s="86"/>
      <c r="B33" s="116"/>
      <c r="C33" s="93">
        <v>14</v>
      </c>
      <c r="D33" s="94">
        <v>0</v>
      </c>
      <c r="E33" s="103" t="s">
        <v>106</v>
      </c>
      <c r="F33" s="119"/>
      <c r="G33" s="86">
        <v>-13</v>
      </c>
      <c r="H33" s="107">
        <f>IF(H31=F30,F32,IF(H31=F32,F30,0))</f>
        <v>0</v>
      </c>
      <c r="I33" s="108" t="str">
        <f>IF(I31=G30,G32,IF(I31=G32,G30,0))</f>
        <v>Сайфутдинов Инзэр</v>
      </c>
      <c r="J33" s="108"/>
      <c r="K33" s="108"/>
      <c r="L33" s="108"/>
      <c r="M33" s="108"/>
      <c r="N33" s="108"/>
    </row>
    <row r="34" spans="1:14" s="91" customFormat="1" ht="10.5" customHeight="1">
      <c r="A34" s="86">
        <v>-9</v>
      </c>
      <c r="B34" s="107">
        <f>IF(D26=B25,B27,IF(D26=B27,B25,0))</f>
        <v>0</v>
      </c>
      <c r="C34" s="114" t="str">
        <f>IF(E26=C25,C27,IF(E26=C27,C25,0))</f>
        <v>Айгузина Валентина</v>
      </c>
      <c r="D34" s="118"/>
      <c r="E34" s="110" t="s">
        <v>54</v>
      </c>
      <c r="F34" s="120"/>
      <c r="G34" s="86"/>
      <c r="H34" s="121"/>
      <c r="I34" s="109"/>
      <c r="J34" s="90"/>
      <c r="K34" s="109"/>
      <c r="L34" s="90"/>
      <c r="M34" s="90"/>
      <c r="N34" s="110" t="s">
        <v>55</v>
      </c>
    </row>
    <row r="35" spans="1:14" s="91" customFormat="1" ht="10.5" customHeight="1">
      <c r="A35" s="86"/>
      <c r="B35" s="86"/>
      <c r="C35" s="86">
        <v>-14</v>
      </c>
      <c r="D35" s="107">
        <f>IF(D33=B32,B34,IF(D33=B34,B32,0))</f>
        <v>0</v>
      </c>
      <c r="E35" s="108" t="str">
        <f>IF(E33=C32,C34,IF(E33=C34,C32,0))</f>
        <v>Сабиров Ильяс</v>
      </c>
      <c r="F35" s="122"/>
      <c r="G35" s="123"/>
      <c r="H35" s="123"/>
      <c r="I35" s="123"/>
      <c r="J35" s="123"/>
      <c r="K35" s="123"/>
      <c r="L35" s="123"/>
      <c r="M35" s="90"/>
      <c r="N35" s="90"/>
    </row>
    <row r="36" spans="1:14" s="91" customFormat="1" ht="10.5" customHeight="1">
      <c r="A36" s="86"/>
      <c r="B36" s="86"/>
      <c r="C36" s="86"/>
      <c r="D36" s="86"/>
      <c r="E36" s="110" t="s">
        <v>56</v>
      </c>
      <c r="F36" s="120"/>
      <c r="G36" s="86"/>
      <c r="H36" s="86"/>
      <c r="I36" s="109"/>
      <c r="J36" s="90"/>
      <c r="K36" s="90"/>
      <c r="L36" s="90"/>
      <c r="M36" s="90"/>
      <c r="N36" s="90"/>
    </row>
    <row r="37" spans="1:17" ht="10.5" customHeight="1">
      <c r="A37" s="91"/>
      <c r="B37" s="91"/>
      <c r="C37" s="91"/>
      <c r="D37" s="91"/>
      <c r="E37" s="91"/>
      <c r="F37" s="12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0.5" customHeight="1">
      <c r="A38" s="91"/>
      <c r="B38" s="91"/>
      <c r="C38" s="91"/>
      <c r="D38" s="91"/>
      <c r="E38" s="91"/>
      <c r="F38" s="124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10.5" customHeight="1">
      <c r="A39" s="91"/>
      <c r="B39" s="91"/>
      <c r="C39" s="91"/>
      <c r="D39" s="91"/>
      <c r="E39" s="91"/>
      <c r="F39" s="124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ht="10.5" customHeight="1">
      <c r="A40" s="91"/>
      <c r="B40" s="91"/>
      <c r="C40" s="91"/>
      <c r="D40" s="91"/>
      <c r="E40" s="91"/>
      <c r="F40" s="12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10.5" customHeight="1">
      <c r="A41" s="91"/>
      <c r="B41" s="91"/>
      <c r="C41" s="91"/>
      <c r="D41" s="91"/>
      <c r="E41" s="91"/>
      <c r="F41" s="124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10.5" customHeight="1">
      <c r="A42" s="91"/>
      <c r="B42" s="91"/>
      <c r="C42" s="91"/>
      <c r="D42" s="91"/>
      <c r="E42" s="91"/>
      <c r="F42" s="124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10.5" customHeight="1">
      <c r="A43" s="91"/>
      <c r="B43" s="91"/>
      <c r="C43" s="91"/>
      <c r="D43" s="91"/>
      <c r="E43" s="91"/>
      <c r="F43" s="124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10.5" customHeight="1">
      <c r="A44" s="91"/>
      <c r="B44" s="91"/>
      <c r="C44" s="91"/>
      <c r="D44" s="91"/>
      <c r="E44" s="91"/>
      <c r="F44" s="1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ht="10.5" customHeight="1">
      <c r="A45" s="91"/>
      <c r="B45" s="91"/>
      <c r="C45" s="91"/>
      <c r="D45" s="91"/>
      <c r="E45" s="91"/>
      <c r="F45" s="1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0.5" customHeight="1">
      <c r="A46" s="91"/>
      <c r="B46" s="91"/>
      <c r="C46" s="91"/>
      <c r="D46" s="91"/>
      <c r="E46" s="91"/>
      <c r="F46" s="1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ht="10.5" customHeight="1">
      <c r="F47" s="125"/>
    </row>
    <row r="48" ht="10.5" customHeight="1">
      <c r="F48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3!D6</f>
        <v>0</v>
      </c>
      <c r="C2" s="130" t="str">
        <f>3!E6</f>
        <v>Бычков Артем</v>
      </c>
      <c r="D2" s="131" t="str">
        <f>3!C21</f>
        <v>Сабиров Ильяс</v>
      </c>
      <c r="E2" s="132">
        <f>3!B21</f>
        <v>0</v>
      </c>
    </row>
    <row r="3" spans="1:13" ht="12.75">
      <c r="A3" s="128">
        <v>2</v>
      </c>
      <c r="B3" s="129">
        <f>3!D10</f>
        <v>0</v>
      </c>
      <c r="C3" s="130" t="str">
        <f>3!E10</f>
        <v>Асылгужин Ринат</v>
      </c>
      <c r="D3" s="131" t="str">
        <f>3!C23</f>
        <v>Сайфутдинов Инзэр</v>
      </c>
      <c r="E3" s="132">
        <f>3!B23</f>
        <v>0</v>
      </c>
      <c r="M3" s="133"/>
    </row>
    <row r="4" spans="1:5" ht="12.75">
      <c r="A4" s="128">
        <v>3</v>
      </c>
      <c r="B4" s="129">
        <f>3!D14</f>
        <v>0</v>
      </c>
      <c r="C4" s="130" t="str">
        <f>3!E14</f>
        <v>Клоков Михаил</v>
      </c>
      <c r="D4" s="131" t="str">
        <f>3!C25</f>
        <v>Грошев Юрий</v>
      </c>
      <c r="E4" s="132">
        <f>3!B25</f>
        <v>0</v>
      </c>
    </row>
    <row r="5" spans="1:5" ht="12.75">
      <c r="A5" s="128">
        <v>4</v>
      </c>
      <c r="B5" s="129">
        <f>3!D18</f>
        <v>0</v>
      </c>
      <c r="C5" s="130" t="str">
        <f>3!E18</f>
        <v>Кальмин Евгений</v>
      </c>
      <c r="D5" s="131" t="str">
        <f>3!C27</f>
        <v>Айгузина Валентина</v>
      </c>
      <c r="E5" s="132">
        <f>3!B27</f>
        <v>0</v>
      </c>
    </row>
    <row r="6" spans="1:5" ht="12.75">
      <c r="A6" s="128">
        <v>5</v>
      </c>
      <c r="B6" s="129">
        <f>3!F8</f>
        <v>0</v>
      </c>
      <c r="C6" s="130" t="str">
        <f>3!G8</f>
        <v>Бычков Артем</v>
      </c>
      <c r="D6" s="131" t="str">
        <f>3!E28</f>
        <v>Асылгужин Ринат</v>
      </c>
      <c r="E6" s="132">
        <f>3!D28</f>
        <v>0</v>
      </c>
    </row>
    <row r="7" spans="1:5" ht="12.75">
      <c r="A7" s="128">
        <v>6</v>
      </c>
      <c r="B7" s="129">
        <f>3!F16</f>
        <v>0</v>
      </c>
      <c r="C7" s="130" t="str">
        <f>3!G16</f>
        <v>Клоков Михаил</v>
      </c>
      <c r="D7" s="131" t="str">
        <f>3!E24</f>
        <v>Кальмин Евгений</v>
      </c>
      <c r="E7" s="132">
        <f>3!D24</f>
        <v>0</v>
      </c>
    </row>
    <row r="8" spans="1:5" ht="12.75">
      <c r="A8" s="128">
        <v>7</v>
      </c>
      <c r="B8" s="129">
        <f>3!H12</f>
        <v>0</v>
      </c>
      <c r="C8" s="130" t="str">
        <f>3!I12</f>
        <v>Бычков Артем</v>
      </c>
      <c r="D8" s="131" t="str">
        <f>3!I19</f>
        <v>Клоков Михаил</v>
      </c>
      <c r="E8" s="132">
        <f>3!H19</f>
        <v>0</v>
      </c>
    </row>
    <row r="9" spans="1:5" ht="12.75">
      <c r="A9" s="128">
        <v>8</v>
      </c>
      <c r="B9" s="129">
        <f>3!D22</f>
        <v>0</v>
      </c>
      <c r="C9" s="130" t="str">
        <f>3!E22</f>
        <v>Сайфутдинов Инзэр</v>
      </c>
      <c r="D9" s="131" t="str">
        <f>3!C32</f>
        <v>Сабиров Ильяс</v>
      </c>
      <c r="E9" s="132">
        <f>3!B32</f>
        <v>0</v>
      </c>
    </row>
    <row r="10" spans="1:5" ht="12.75">
      <c r="A10" s="128">
        <v>9</v>
      </c>
      <c r="B10" s="129">
        <f>3!D26</f>
        <v>0</v>
      </c>
      <c r="C10" s="130" t="str">
        <f>3!E26</f>
        <v>Грошев Юрий</v>
      </c>
      <c r="D10" s="131" t="str">
        <f>3!C34</f>
        <v>Айгузина Валентина</v>
      </c>
      <c r="E10" s="132">
        <f>3!B34</f>
        <v>0</v>
      </c>
    </row>
    <row r="11" spans="1:5" ht="12.75">
      <c r="A11" s="128">
        <v>10</v>
      </c>
      <c r="B11" s="129">
        <f>3!F23</f>
        <v>0</v>
      </c>
      <c r="C11" s="130" t="str">
        <f>3!G23</f>
        <v>Кальмин Евгений</v>
      </c>
      <c r="D11" s="131" t="str">
        <f>3!G30</f>
        <v>Сайфутдинов Инзэр</v>
      </c>
      <c r="E11" s="132">
        <f>3!F30</f>
        <v>0</v>
      </c>
    </row>
    <row r="12" spans="1:5" ht="12.75">
      <c r="A12" s="128">
        <v>11</v>
      </c>
      <c r="B12" s="129">
        <f>3!F27</f>
        <v>0</v>
      </c>
      <c r="C12" s="130" t="str">
        <f>3!G27</f>
        <v>Грошев Юрий</v>
      </c>
      <c r="D12" s="131" t="str">
        <f>3!G32</f>
        <v>Асылгужин Ринат</v>
      </c>
      <c r="E12" s="132">
        <f>3!F32</f>
        <v>0</v>
      </c>
    </row>
    <row r="13" spans="1:5" ht="12.75">
      <c r="A13" s="128">
        <v>12</v>
      </c>
      <c r="B13" s="129">
        <f>3!H25</f>
        <v>0</v>
      </c>
      <c r="C13" s="130" t="str">
        <f>3!I25</f>
        <v>Грошев Юрий</v>
      </c>
      <c r="D13" s="131" t="str">
        <f>3!I28</f>
        <v>Кальмин Евгений</v>
      </c>
      <c r="E13" s="132">
        <f>3!H28</f>
        <v>0</v>
      </c>
    </row>
    <row r="14" spans="1:5" ht="12.75">
      <c r="A14" s="128">
        <v>13</v>
      </c>
      <c r="B14" s="129">
        <f>3!H31</f>
        <v>0</v>
      </c>
      <c r="C14" s="130" t="str">
        <f>3!I31</f>
        <v>Асылгужин Ринат</v>
      </c>
      <c r="D14" s="131" t="str">
        <f>3!I33</f>
        <v>Сайфутдинов Инзэр</v>
      </c>
      <c r="E14" s="132">
        <f>3!H33</f>
        <v>0</v>
      </c>
    </row>
    <row r="15" spans="1:5" ht="12.75">
      <c r="A15" s="128">
        <v>14</v>
      </c>
      <c r="B15" s="129">
        <f>3!D33</f>
        <v>0</v>
      </c>
      <c r="C15" s="130" t="str">
        <f>3!E33</f>
        <v>Айгузина Валентина</v>
      </c>
      <c r="D15" s="131" t="str">
        <f>3!E35</f>
        <v>Сабиров Ильяс</v>
      </c>
      <c r="E15" s="132">
        <f>3!D35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C60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2" sqref="A2:I2"/>
      <selection pane="topRight" activeCell="A2" sqref="A2:I2"/>
      <selection pane="bottomLeft" activeCell="A2" sqref="A2:I2"/>
      <selection pane="bottomRight" activeCell="A2" sqref="A2:I2"/>
    </sheetView>
  </sheetViews>
  <sheetFormatPr defaultColWidth="3.75390625" defaultRowHeight="10.5" customHeight="1"/>
  <cols>
    <col min="1" max="1" width="3.75390625" style="185" customWidth="1"/>
    <col min="2" max="2" width="38.75390625" style="185" customWidth="1"/>
    <col min="3" max="11" width="7.00390625" style="185" customWidth="1"/>
    <col min="12" max="16384" width="3.75390625" style="185" customWidth="1"/>
  </cols>
  <sheetData>
    <row r="1" spans="1:18" s="180" customFormat="1" ht="43.5" customHeight="1" thickBot="1">
      <c r="A1" s="297" t="s">
        <v>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79"/>
      <c r="M1" s="179"/>
      <c r="N1" s="179"/>
      <c r="O1" s="179"/>
      <c r="P1" s="179"/>
      <c r="Q1" s="179"/>
      <c r="R1" s="179"/>
    </row>
    <row r="2" spans="1:18" s="180" customFormat="1" ht="13.5" thickBot="1">
      <c r="A2" s="308" t="s">
        <v>38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179"/>
      <c r="M2" s="179"/>
      <c r="N2" s="179"/>
      <c r="O2" s="179"/>
      <c r="P2" s="179"/>
      <c r="Q2" s="179"/>
      <c r="R2" s="179"/>
    </row>
    <row r="3" spans="1:29" ht="20.25">
      <c r="A3" s="304" t="s">
        <v>30</v>
      </c>
      <c r="B3" s="305"/>
      <c r="C3" s="305"/>
      <c r="D3" s="305"/>
      <c r="E3" s="305"/>
      <c r="F3" s="305"/>
      <c r="G3" s="181">
        <v>25</v>
      </c>
      <c r="H3" s="182" t="s">
        <v>10</v>
      </c>
      <c r="I3" s="303" t="s">
        <v>103</v>
      </c>
      <c r="J3" s="303"/>
      <c r="K3" s="183" t="s">
        <v>12</v>
      </c>
      <c r="L3" s="184"/>
      <c r="M3" s="179"/>
      <c r="N3" s="179"/>
      <c r="O3" s="179"/>
      <c r="P3" s="179"/>
      <c r="Q3" s="179"/>
      <c r="R3" s="179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</row>
    <row r="4" spans="1:29" ht="19.5" customHeight="1">
      <c r="A4" s="306" t="s">
        <v>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184"/>
      <c r="M4" s="179"/>
      <c r="N4" s="179"/>
      <c r="O4" s="179"/>
      <c r="P4" s="179"/>
      <c r="Q4" s="179"/>
      <c r="R4" s="179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</row>
    <row r="5" spans="1:29" ht="17.25" customHeight="1">
      <c r="A5" s="307"/>
      <c r="B5" s="307"/>
      <c r="C5" s="307"/>
      <c r="D5" s="301" t="s">
        <v>6</v>
      </c>
      <c r="E5" s="301"/>
      <c r="F5" s="301"/>
      <c r="G5" s="302">
        <v>43282</v>
      </c>
      <c r="H5" s="302"/>
      <c r="I5" s="302"/>
      <c r="J5" s="302"/>
      <c r="K5" s="302"/>
      <c r="L5" s="184"/>
      <c r="M5" s="179"/>
      <c r="N5" s="179"/>
      <c r="O5" s="179"/>
      <c r="P5" s="179"/>
      <c r="Q5" s="179"/>
      <c r="R5" s="179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ht="9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31"/>
      <c r="L6" s="184"/>
      <c r="M6" s="179"/>
      <c r="N6" s="179"/>
      <c r="O6" s="179"/>
      <c r="P6" s="179"/>
      <c r="Q6" s="179"/>
      <c r="R6" s="179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28" ht="21" customHeight="1">
      <c r="A7" s="187" t="s">
        <v>13</v>
      </c>
      <c r="B7" s="188" t="s">
        <v>14</v>
      </c>
      <c r="C7" s="189" t="s">
        <v>15</v>
      </c>
      <c r="D7" s="189" t="s">
        <v>16</v>
      </c>
      <c r="E7" s="189" t="s">
        <v>17</v>
      </c>
      <c r="F7" s="189" t="s">
        <v>18</v>
      </c>
      <c r="G7" s="189"/>
      <c r="H7" s="189"/>
      <c r="I7" s="189"/>
      <c r="J7" s="189"/>
      <c r="K7" s="190" t="s">
        <v>21</v>
      </c>
      <c r="L7" s="184"/>
      <c r="M7" s="184"/>
      <c r="N7" s="191"/>
      <c r="O7" s="191"/>
      <c r="P7" s="191"/>
      <c r="Q7" s="191"/>
      <c r="R7" s="191"/>
      <c r="S7" s="192"/>
      <c r="T7" s="192"/>
      <c r="U7" s="192"/>
      <c r="V7" s="192"/>
      <c r="W7" s="192"/>
      <c r="X7" s="192"/>
      <c r="Y7" s="192"/>
      <c r="Z7" s="192"/>
      <c r="AA7" s="192"/>
      <c r="AB7" s="192"/>
    </row>
    <row r="8" spans="1:28" ht="37.5" customHeight="1">
      <c r="A8" s="188" t="s">
        <v>15</v>
      </c>
      <c r="B8" s="193" t="s">
        <v>104</v>
      </c>
      <c r="C8" s="194" t="s">
        <v>31</v>
      </c>
      <c r="D8" s="195" t="s">
        <v>16</v>
      </c>
      <c r="E8" s="195" t="s">
        <v>17</v>
      </c>
      <c r="F8" s="195" t="s">
        <v>17</v>
      </c>
      <c r="G8" s="194" t="s">
        <v>31</v>
      </c>
      <c r="H8" s="194" t="s">
        <v>31</v>
      </c>
      <c r="I8" s="194" t="s">
        <v>31</v>
      </c>
      <c r="J8" s="194" t="s">
        <v>31</v>
      </c>
      <c r="K8" s="196" t="s">
        <v>16</v>
      </c>
      <c r="L8" s="184"/>
      <c r="M8" s="184"/>
      <c r="N8" s="191"/>
      <c r="O8" s="191"/>
      <c r="P8" s="191"/>
      <c r="Q8" s="191"/>
      <c r="R8" s="191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ht="37.5" customHeight="1">
      <c r="A9" s="188" t="s">
        <v>16</v>
      </c>
      <c r="B9" s="197" t="s">
        <v>105</v>
      </c>
      <c r="C9" s="195" t="s">
        <v>17</v>
      </c>
      <c r="D9" s="194" t="s">
        <v>31</v>
      </c>
      <c r="E9" s="195" t="s">
        <v>17</v>
      </c>
      <c r="F9" s="195" t="s">
        <v>17</v>
      </c>
      <c r="G9" s="194" t="s">
        <v>31</v>
      </c>
      <c r="H9" s="194" t="s">
        <v>31</v>
      </c>
      <c r="I9" s="194" t="s">
        <v>31</v>
      </c>
      <c r="J9" s="194" t="s">
        <v>31</v>
      </c>
      <c r="K9" s="196" t="s">
        <v>15</v>
      </c>
      <c r="L9" s="184"/>
      <c r="M9" s="184"/>
      <c r="N9" s="191"/>
      <c r="O9" s="191"/>
      <c r="P9" s="191"/>
      <c r="Q9" s="191"/>
      <c r="R9" s="191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37.5" customHeight="1">
      <c r="A10" s="188" t="s">
        <v>17</v>
      </c>
      <c r="B10" s="197" t="s">
        <v>106</v>
      </c>
      <c r="C10" s="195" t="s">
        <v>25</v>
      </c>
      <c r="D10" s="195" t="s">
        <v>15</v>
      </c>
      <c r="E10" s="194" t="s">
        <v>31</v>
      </c>
      <c r="F10" s="195" t="s">
        <v>17</v>
      </c>
      <c r="G10" s="194" t="s">
        <v>31</v>
      </c>
      <c r="H10" s="194" t="s">
        <v>31</v>
      </c>
      <c r="I10" s="194" t="s">
        <v>31</v>
      </c>
      <c r="J10" s="194" t="s">
        <v>31</v>
      </c>
      <c r="K10" s="196" t="s">
        <v>17</v>
      </c>
      <c r="L10" s="184"/>
      <c r="M10" s="184"/>
      <c r="N10" s="191"/>
      <c r="O10" s="191"/>
      <c r="P10" s="191"/>
      <c r="Q10" s="191"/>
      <c r="R10" s="191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37.5" customHeight="1">
      <c r="A11" s="188" t="s">
        <v>18</v>
      </c>
      <c r="B11" s="198" t="s">
        <v>107</v>
      </c>
      <c r="C11" s="195" t="s">
        <v>25</v>
      </c>
      <c r="D11" s="195" t="s">
        <v>25</v>
      </c>
      <c r="E11" s="195" t="s">
        <v>15</v>
      </c>
      <c r="F11" s="194" t="s">
        <v>31</v>
      </c>
      <c r="G11" s="194" t="s">
        <v>31</v>
      </c>
      <c r="H11" s="194" t="s">
        <v>31</v>
      </c>
      <c r="I11" s="194" t="s">
        <v>31</v>
      </c>
      <c r="J11" s="194" t="s">
        <v>31</v>
      </c>
      <c r="K11" s="196" t="s">
        <v>18</v>
      </c>
      <c r="L11" s="184"/>
      <c r="M11" s="184"/>
      <c r="N11" s="191"/>
      <c r="O11" s="191"/>
      <c r="P11" s="191"/>
      <c r="Q11" s="191"/>
      <c r="R11" s="19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11" ht="10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10.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0.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ht="10.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 ht="10.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10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0.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ht="10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10.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</row>
    <row r="21" spans="1:11" ht="10.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ht="10.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0.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ht="10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1" ht="10.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1:11" ht="10.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10.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0.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10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ht="10.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10.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10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11" ht="10.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10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1:11" ht="10.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10.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10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10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1:11" ht="10.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</row>
    <row r="40" spans="1:11" ht="10.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ht="10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</row>
    <row r="42" spans="1:11" ht="10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</row>
    <row r="43" spans="1:11" ht="10.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 ht="10.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ht="10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1" ht="10.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ht="10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0.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1:11" ht="10.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1" ht="10.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1:11" ht="10.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</row>
    <row r="52" spans="1:11" ht="10.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</row>
    <row r="53" spans="1:11" ht="10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</row>
    <row r="54" spans="1:11" ht="10.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</row>
    <row r="55" spans="1:11" ht="10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</row>
    <row r="56" spans="1:11" ht="10.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</row>
    <row r="57" spans="1:11" ht="10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</row>
    <row r="58" spans="1:11" ht="10.5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</row>
    <row r="59" spans="1:11" ht="10.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  <row r="60" spans="1:11" ht="10.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8" t="s">
        <v>87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>
      <c r="A2" s="284" t="s">
        <v>88</v>
      </c>
      <c r="B2" s="284"/>
      <c r="C2" s="284"/>
      <c r="D2" s="284"/>
      <c r="E2" s="284"/>
      <c r="F2" s="284"/>
      <c r="G2" s="284"/>
      <c r="H2" s="284"/>
      <c r="I2" s="284"/>
    </row>
    <row r="3" spans="1:10" ht="25.5">
      <c r="A3" s="279" t="s">
        <v>4</v>
      </c>
      <c r="B3" s="279"/>
      <c r="C3" s="279"/>
      <c r="D3" s="279"/>
      <c r="E3" s="279"/>
      <c r="F3" s="65">
        <v>25</v>
      </c>
      <c r="G3" s="66" t="s">
        <v>10</v>
      </c>
      <c r="H3" s="67" t="s">
        <v>99</v>
      </c>
      <c r="I3" s="68" t="s">
        <v>12</v>
      </c>
      <c r="J3" s="64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35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43281</v>
      </c>
      <c r="I5" s="283"/>
      <c r="J5" s="136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136"/>
    </row>
    <row r="7" spans="1:9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</row>
    <row r="8" spans="1:9" ht="18">
      <c r="A8" s="137">
        <v>3468</v>
      </c>
      <c r="B8" s="77" t="s">
        <v>33</v>
      </c>
      <c r="C8" s="138">
        <v>1</v>
      </c>
      <c r="D8" s="79" t="str">
        <f>М!K21</f>
        <v>Аббасов Рустамхон</v>
      </c>
      <c r="E8" s="139"/>
      <c r="F8" s="1"/>
      <c r="G8" s="1"/>
      <c r="H8" s="1"/>
      <c r="I8" s="1"/>
    </row>
    <row r="9" spans="1:9" ht="18">
      <c r="A9" s="137">
        <v>100</v>
      </c>
      <c r="B9" s="77" t="s">
        <v>94</v>
      </c>
      <c r="C9" s="138">
        <v>2</v>
      </c>
      <c r="D9" s="79" t="str">
        <f>М!K32</f>
        <v>Срумов Антон</v>
      </c>
      <c r="E9" s="1"/>
      <c r="F9" s="1"/>
      <c r="G9" s="1"/>
      <c r="H9" s="1"/>
      <c r="I9" s="1"/>
    </row>
    <row r="10" spans="1:9" ht="18">
      <c r="A10" s="137">
        <v>4423</v>
      </c>
      <c r="B10" s="81" t="s">
        <v>22</v>
      </c>
      <c r="C10" s="138">
        <v>3</v>
      </c>
      <c r="D10" s="79" t="str">
        <f>М!M44</f>
        <v>Семенов Константин</v>
      </c>
      <c r="E10" s="1"/>
      <c r="F10" s="1"/>
      <c r="G10" s="1"/>
      <c r="H10" s="1"/>
      <c r="I10" s="1"/>
    </row>
    <row r="11" spans="1:9" ht="18">
      <c r="A11" s="137">
        <v>1137</v>
      </c>
      <c r="B11" s="77" t="s">
        <v>100</v>
      </c>
      <c r="C11" s="138">
        <v>4</v>
      </c>
      <c r="D11" s="79" t="str">
        <f>М!M52</f>
        <v>Коврижников Максим</v>
      </c>
      <c r="E11" s="1"/>
      <c r="F11" s="1"/>
      <c r="G11" s="1"/>
      <c r="H11" s="1"/>
      <c r="I11" s="1"/>
    </row>
    <row r="12" spans="1:9" ht="18">
      <c r="A12" s="137">
        <v>4556</v>
      </c>
      <c r="B12" s="77" t="s">
        <v>42</v>
      </c>
      <c r="C12" s="138">
        <v>5</v>
      </c>
      <c r="D12" s="79" t="str">
        <f>М!E56</f>
        <v>Даминов Ильдус</v>
      </c>
      <c r="E12" s="1"/>
      <c r="F12" s="1"/>
      <c r="G12" s="1"/>
      <c r="H12" s="1"/>
      <c r="I12" s="1"/>
    </row>
    <row r="13" spans="1:9" ht="18">
      <c r="A13" s="137">
        <v>5962</v>
      </c>
      <c r="B13" s="77" t="s">
        <v>95</v>
      </c>
      <c r="C13" s="138">
        <v>6</v>
      </c>
      <c r="D13" s="79" t="str">
        <f>М!E58</f>
        <v>Абулаев Салават</v>
      </c>
      <c r="E13" s="1"/>
      <c r="F13" s="1"/>
      <c r="G13" s="1"/>
      <c r="H13" s="1"/>
      <c r="I13" s="1"/>
    </row>
    <row r="14" spans="1:9" ht="18">
      <c r="A14" s="137">
        <v>4567</v>
      </c>
      <c r="B14" s="77" t="s">
        <v>43</v>
      </c>
      <c r="C14" s="138">
        <v>7</v>
      </c>
      <c r="D14" s="79" t="str">
        <f>М!E61</f>
        <v>Миксонов Эренбург</v>
      </c>
      <c r="E14" s="1"/>
      <c r="F14" s="1"/>
      <c r="G14" s="1"/>
      <c r="H14" s="1"/>
      <c r="I14" s="1"/>
    </row>
    <row r="15" spans="1:9" ht="18">
      <c r="A15" s="137">
        <v>4799</v>
      </c>
      <c r="B15" s="77" t="s">
        <v>101</v>
      </c>
      <c r="C15" s="138">
        <v>8</v>
      </c>
      <c r="D15" s="79" t="str">
        <f>М!E63</f>
        <v>Шаймарданов Ришат</v>
      </c>
      <c r="E15" s="1"/>
      <c r="F15" s="1"/>
      <c r="G15" s="1"/>
      <c r="H15" s="1"/>
      <c r="I15" s="1"/>
    </row>
    <row r="16" spans="1:9" ht="18">
      <c r="A16" s="137">
        <v>5700</v>
      </c>
      <c r="B16" s="77" t="s">
        <v>44</v>
      </c>
      <c r="C16" s="138">
        <v>9</v>
      </c>
      <c r="D16" s="79" t="str">
        <f>М!M58</f>
        <v>Хафизов Булат</v>
      </c>
      <c r="E16" s="1"/>
      <c r="F16" s="1"/>
      <c r="G16" s="1"/>
      <c r="H16" s="1"/>
      <c r="I16" s="1"/>
    </row>
    <row r="17" spans="1:9" ht="18">
      <c r="A17" s="137">
        <v>6141</v>
      </c>
      <c r="B17" s="77" t="s">
        <v>90</v>
      </c>
      <c r="C17" s="138">
        <v>10</v>
      </c>
      <c r="D17" s="79" t="str">
        <f>М!M61</f>
        <v>Абулаев Айрат</v>
      </c>
      <c r="E17" s="1"/>
      <c r="F17" s="1"/>
      <c r="G17" s="1"/>
      <c r="H17" s="1"/>
      <c r="I17" s="1"/>
    </row>
    <row r="18" spans="1:9" ht="18">
      <c r="A18" s="137">
        <v>6245</v>
      </c>
      <c r="B18" s="77" t="s">
        <v>97</v>
      </c>
      <c r="C18" s="138">
        <v>11</v>
      </c>
      <c r="D18" s="79" t="str">
        <f>М!M65</f>
        <v>Лончакова Юлия</v>
      </c>
      <c r="E18" s="1"/>
      <c r="F18" s="1"/>
      <c r="G18" s="1"/>
      <c r="H18" s="1"/>
      <c r="I18" s="1"/>
    </row>
    <row r="19" spans="1:9" ht="18">
      <c r="A19" s="137">
        <v>6906</v>
      </c>
      <c r="B19" s="77" t="s">
        <v>98</v>
      </c>
      <c r="C19" s="138">
        <v>12</v>
      </c>
      <c r="D19" s="79" t="str">
        <f>М!M67</f>
        <v>Насыров Эмиль</v>
      </c>
      <c r="E19" s="1"/>
      <c r="F19" s="1"/>
      <c r="G19" s="1"/>
      <c r="H19" s="1"/>
      <c r="I19" s="1"/>
    </row>
    <row r="20" spans="1:9" ht="18">
      <c r="A20" s="137">
        <v>6998</v>
      </c>
      <c r="B20" s="77" t="s">
        <v>102</v>
      </c>
      <c r="C20" s="138">
        <v>13</v>
      </c>
      <c r="D20" s="79" t="str">
        <f>М!G68</f>
        <v>Семенов Игорь</v>
      </c>
      <c r="E20" s="1"/>
      <c r="F20" s="1"/>
      <c r="G20" s="1"/>
      <c r="H20" s="1"/>
      <c r="I20" s="1"/>
    </row>
    <row r="21" spans="1:9" ht="18">
      <c r="A21" s="137"/>
      <c r="B21" s="77" t="s">
        <v>78</v>
      </c>
      <c r="C21" s="138">
        <v>14</v>
      </c>
      <c r="D21" s="79">
        <f>М!G71</f>
        <v>0</v>
      </c>
      <c r="E21" s="1"/>
      <c r="F21" s="1"/>
      <c r="G21" s="1"/>
      <c r="H21" s="1"/>
      <c r="I21" s="1"/>
    </row>
    <row r="22" spans="1:9" ht="18">
      <c r="A22" s="137"/>
      <c r="B22" s="77" t="s">
        <v>78</v>
      </c>
      <c r="C22" s="138">
        <v>15</v>
      </c>
      <c r="D22" s="79">
        <f>М!M70</f>
        <v>0</v>
      </c>
      <c r="E22" s="1"/>
      <c r="F22" s="1"/>
      <c r="G22" s="1"/>
      <c r="H22" s="1"/>
      <c r="I22" s="1"/>
    </row>
    <row r="23" spans="1:9" ht="18">
      <c r="A23" s="137"/>
      <c r="B23" s="77" t="s">
        <v>78</v>
      </c>
      <c r="C23" s="138">
        <v>16</v>
      </c>
      <c r="D23" s="79" t="str">
        <f>М!M72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40" customWidth="1"/>
    <col min="2" max="2" width="3.75390625" style="140" customWidth="1"/>
    <col min="3" max="3" width="25.75390625" style="140" customWidth="1"/>
    <col min="4" max="4" width="3.75390625" style="140" customWidth="1"/>
    <col min="5" max="5" width="15.75390625" style="140" customWidth="1"/>
    <col min="6" max="6" width="3.75390625" style="140" customWidth="1"/>
    <col min="7" max="7" width="15.75390625" style="140" customWidth="1"/>
    <col min="8" max="8" width="3.75390625" style="140" customWidth="1"/>
    <col min="9" max="9" width="15.75390625" style="140" customWidth="1"/>
    <col min="10" max="10" width="3.75390625" style="140" customWidth="1"/>
    <col min="11" max="11" width="9.75390625" style="140" customWidth="1"/>
    <col min="12" max="12" width="3.75390625" style="140" customWidth="1"/>
    <col min="13" max="15" width="5.75390625" style="140" customWidth="1"/>
    <col min="16" max="16384" width="9.125" style="140" customWidth="1"/>
  </cols>
  <sheetData>
    <row r="1" spans="1:15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95" t="str">
        <f>CONCATENATE(сМ!A3," ",сМ!F3,сМ!G3," ",сМ!H3," ",сМ!I3)</f>
        <v>LX Личный Чемпионат Республики Башкортостан. 25-й  тур. Мастерская лига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15.75">
      <c r="A4" s="285" t="str">
        <f>CONCATENATE(сМ!A4," ",сМ!C4)</f>
        <v>ДЕНЬ МОЛОДЕЖИ РОССИИ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2.75">
      <c r="A6" s="142">
        <v>1</v>
      </c>
      <c r="B6" s="143">
        <f>сМ!A8</f>
        <v>3468</v>
      </c>
      <c r="C6" s="144" t="str">
        <f>сМ!B8</f>
        <v>Семенов Константин</v>
      </c>
      <c r="D6" s="145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2.75">
      <c r="A7" s="142"/>
      <c r="B7" s="146"/>
      <c r="C7" s="147">
        <v>1</v>
      </c>
      <c r="D7" s="148">
        <v>3468</v>
      </c>
      <c r="E7" s="149" t="s">
        <v>33</v>
      </c>
      <c r="F7" s="150"/>
      <c r="G7" s="141"/>
      <c r="H7" s="141"/>
      <c r="I7" s="151"/>
      <c r="J7" s="151"/>
      <c r="K7" s="141"/>
      <c r="L7" s="141"/>
      <c r="M7" s="141"/>
      <c r="N7" s="141"/>
      <c r="O7" s="141"/>
    </row>
    <row r="8" spans="1:15" ht="12.75">
      <c r="A8" s="142">
        <v>16</v>
      </c>
      <c r="B8" s="143">
        <f>сМ!A23</f>
        <v>0</v>
      </c>
      <c r="C8" s="152" t="str">
        <f>сМ!B23</f>
        <v>_</v>
      </c>
      <c r="D8" s="153"/>
      <c r="E8" s="154"/>
      <c r="F8" s="155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2"/>
      <c r="B9" s="146"/>
      <c r="C9" s="141"/>
      <c r="D9" s="146"/>
      <c r="E9" s="147">
        <v>9</v>
      </c>
      <c r="F9" s="148">
        <v>3468</v>
      </c>
      <c r="G9" s="149" t="s">
        <v>33</v>
      </c>
      <c r="H9" s="150"/>
      <c r="I9" s="141"/>
      <c r="J9" s="141"/>
      <c r="K9" s="141"/>
      <c r="L9" s="141"/>
      <c r="M9" s="141"/>
      <c r="N9" s="141"/>
      <c r="O9" s="141"/>
    </row>
    <row r="10" spans="1:15" ht="12.75">
      <c r="A10" s="142">
        <v>9</v>
      </c>
      <c r="B10" s="143">
        <f>сМ!A16</f>
        <v>5700</v>
      </c>
      <c r="C10" s="144" t="str">
        <f>сМ!B16</f>
        <v>Насыров Эмиль</v>
      </c>
      <c r="D10" s="156"/>
      <c r="E10" s="154"/>
      <c r="F10" s="157"/>
      <c r="G10" s="154"/>
      <c r="H10" s="155"/>
      <c r="I10" s="141"/>
      <c r="J10" s="141"/>
      <c r="K10" s="141"/>
      <c r="L10" s="141"/>
      <c r="M10" s="141"/>
      <c r="N10" s="141"/>
      <c r="O10" s="141"/>
    </row>
    <row r="11" spans="1:15" ht="12.75">
      <c r="A11" s="142"/>
      <c r="B11" s="146"/>
      <c r="C11" s="147">
        <v>2</v>
      </c>
      <c r="D11" s="148">
        <v>4799</v>
      </c>
      <c r="E11" s="158" t="s">
        <v>101</v>
      </c>
      <c r="F11" s="159"/>
      <c r="G11" s="154"/>
      <c r="H11" s="155"/>
      <c r="I11" s="141"/>
      <c r="J11" s="141"/>
      <c r="K11" s="141"/>
      <c r="L11" s="141"/>
      <c r="M11" s="141"/>
      <c r="N11" s="141"/>
      <c r="O11" s="141"/>
    </row>
    <row r="12" spans="1:15" ht="12.75">
      <c r="A12" s="142">
        <v>8</v>
      </c>
      <c r="B12" s="143">
        <f>сМ!A15</f>
        <v>4799</v>
      </c>
      <c r="C12" s="152" t="str">
        <f>сМ!B15</f>
        <v>Лончакова Юлия</v>
      </c>
      <c r="D12" s="153"/>
      <c r="E12" s="141"/>
      <c r="F12" s="146"/>
      <c r="G12" s="154"/>
      <c r="H12" s="155"/>
      <c r="I12" s="141"/>
      <c r="J12" s="141"/>
      <c r="K12" s="141"/>
      <c r="L12" s="141"/>
      <c r="M12" s="160"/>
      <c r="N12" s="141"/>
      <c r="O12" s="141"/>
    </row>
    <row r="13" spans="1:15" ht="12.75">
      <c r="A13" s="142"/>
      <c r="B13" s="146"/>
      <c r="C13" s="141"/>
      <c r="D13" s="146"/>
      <c r="E13" s="141"/>
      <c r="F13" s="146"/>
      <c r="G13" s="147">
        <v>13</v>
      </c>
      <c r="H13" s="148">
        <v>1137</v>
      </c>
      <c r="I13" s="149" t="s">
        <v>100</v>
      </c>
      <c r="J13" s="150"/>
      <c r="K13" s="141"/>
      <c r="L13" s="141"/>
      <c r="M13" s="160"/>
      <c r="N13" s="141"/>
      <c r="O13" s="141"/>
    </row>
    <row r="14" spans="1:15" ht="12.75">
      <c r="A14" s="142">
        <v>5</v>
      </c>
      <c r="B14" s="143">
        <f>сМ!A12</f>
        <v>4556</v>
      </c>
      <c r="C14" s="144" t="str">
        <f>сМ!B12</f>
        <v>Хафизов Булат</v>
      </c>
      <c r="D14" s="156"/>
      <c r="E14" s="141"/>
      <c r="F14" s="146"/>
      <c r="G14" s="154"/>
      <c r="H14" s="157"/>
      <c r="I14" s="154"/>
      <c r="J14" s="155"/>
      <c r="K14" s="141"/>
      <c r="L14" s="141"/>
      <c r="M14" s="160"/>
      <c r="N14" s="141"/>
      <c r="O14" s="141"/>
    </row>
    <row r="15" spans="1:15" ht="12.75">
      <c r="A15" s="142"/>
      <c r="B15" s="146"/>
      <c r="C15" s="147">
        <v>3</v>
      </c>
      <c r="D15" s="148">
        <v>4556</v>
      </c>
      <c r="E15" s="161" t="s">
        <v>42</v>
      </c>
      <c r="F15" s="162"/>
      <c r="G15" s="154"/>
      <c r="H15" s="163"/>
      <c r="I15" s="154"/>
      <c r="J15" s="155"/>
      <c r="K15" s="145"/>
      <c r="L15" s="141"/>
      <c r="M15" s="160"/>
      <c r="N15" s="141"/>
      <c r="O15" s="141"/>
    </row>
    <row r="16" spans="1:15" ht="12.75">
      <c r="A16" s="142">
        <v>12</v>
      </c>
      <c r="B16" s="143">
        <f>сМ!A19</f>
        <v>6906</v>
      </c>
      <c r="C16" s="152" t="str">
        <f>сМ!B19</f>
        <v>Семенов Игорь</v>
      </c>
      <c r="D16" s="153"/>
      <c r="E16" s="154"/>
      <c r="F16" s="162"/>
      <c r="G16" s="154"/>
      <c r="H16" s="163"/>
      <c r="I16" s="154"/>
      <c r="J16" s="155"/>
      <c r="K16" s="141"/>
      <c r="L16" s="141"/>
      <c r="M16" s="160"/>
      <c r="N16" s="141"/>
      <c r="O16" s="141"/>
    </row>
    <row r="17" spans="1:15" ht="12.75">
      <c r="A17" s="142"/>
      <c r="B17" s="146"/>
      <c r="C17" s="141"/>
      <c r="D17" s="146"/>
      <c r="E17" s="147">
        <v>10</v>
      </c>
      <c r="F17" s="148">
        <v>1137</v>
      </c>
      <c r="G17" s="158" t="s">
        <v>100</v>
      </c>
      <c r="H17" s="159"/>
      <c r="I17" s="154"/>
      <c r="J17" s="155"/>
      <c r="K17" s="141"/>
      <c r="L17" s="141"/>
      <c r="M17" s="141"/>
      <c r="N17" s="141"/>
      <c r="O17" s="141"/>
    </row>
    <row r="18" spans="1:15" ht="12.75">
      <c r="A18" s="142">
        <v>13</v>
      </c>
      <c r="B18" s="143">
        <f>сМ!A20</f>
        <v>6998</v>
      </c>
      <c r="C18" s="144" t="str">
        <f>сМ!B20</f>
        <v>Шаймарданов Ришат</v>
      </c>
      <c r="D18" s="156"/>
      <c r="E18" s="154"/>
      <c r="F18" s="157"/>
      <c r="G18" s="141"/>
      <c r="H18" s="146"/>
      <c r="I18" s="154"/>
      <c r="J18" s="155"/>
      <c r="K18" s="141"/>
      <c r="L18" s="141"/>
      <c r="M18" s="141"/>
      <c r="N18" s="141"/>
      <c r="O18" s="141"/>
    </row>
    <row r="19" spans="1:15" ht="12.75">
      <c r="A19" s="142"/>
      <c r="B19" s="146"/>
      <c r="C19" s="147">
        <v>4</v>
      </c>
      <c r="D19" s="148">
        <v>1137</v>
      </c>
      <c r="E19" s="158" t="s">
        <v>100</v>
      </c>
      <c r="F19" s="159"/>
      <c r="G19" s="141"/>
      <c r="H19" s="146"/>
      <c r="I19" s="154"/>
      <c r="J19" s="155"/>
      <c r="K19" s="141"/>
      <c r="L19" s="141"/>
      <c r="M19" s="141"/>
      <c r="N19" s="141"/>
      <c r="O19" s="141"/>
    </row>
    <row r="20" spans="1:15" ht="12.75">
      <c r="A20" s="142">
        <v>4</v>
      </c>
      <c r="B20" s="143">
        <f>сМ!A11</f>
        <v>1137</v>
      </c>
      <c r="C20" s="152" t="str">
        <f>сМ!B11</f>
        <v>Срумов Антон</v>
      </c>
      <c r="D20" s="153"/>
      <c r="E20" s="141"/>
      <c r="F20" s="146"/>
      <c r="G20" s="141"/>
      <c r="H20" s="146"/>
      <c r="I20" s="154"/>
      <c r="J20" s="155"/>
      <c r="K20" s="141"/>
      <c r="L20" s="141"/>
      <c r="M20" s="141"/>
      <c r="N20" s="141"/>
      <c r="O20" s="141"/>
    </row>
    <row r="21" spans="1:15" ht="12.75">
      <c r="A21" s="142"/>
      <c r="B21" s="146"/>
      <c r="C21" s="141"/>
      <c r="D21" s="146"/>
      <c r="E21" s="141"/>
      <c r="F21" s="146"/>
      <c r="G21" s="141"/>
      <c r="H21" s="146"/>
      <c r="I21" s="147">
        <v>15</v>
      </c>
      <c r="J21" s="148">
        <v>100</v>
      </c>
      <c r="K21" s="149" t="s">
        <v>94</v>
      </c>
      <c r="L21" s="149"/>
      <c r="M21" s="149"/>
      <c r="N21" s="149"/>
      <c r="O21" s="149"/>
    </row>
    <row r="22" spans="1:15" ht="12.75">
      <c r="A22" s="142">
        <v>3</v>
      </c>
      <c r="B22" s="143">
        <f>сМ!A10</f>
        <v>4423</v>
      </c>
      <c r="C22" s="144" t="str">
        <f>сМ!B10</f>
        <v>Коврижников Максим</v>
      </c>
      <c r="D22" s="156"/>
      <c r="E22" s="141"/>
      <c r="F22" s="146"/>
      <c r="G22" s="141"/>
      <c r="H22" s="146"/>
      <c r="I22" s="154"/>
      <c r="J22" s="164"/>
      <c r="K22" s="155"/>
      <c r="L22" s="155"/>
      <c r="M22" s="141"/>
      <c r="N22" s="288" t="s">
        <v>49</v>
      </c>
      <c r="O22" s="288"/>
    </row>
    <row r="23" spans="1:15" ht="12.75">
      <c r="A23" s="142"/>
      <c r="B23" s="146"/>
      <c r="C23" s="147">
        <v>5</v>
      </c>
      <c r="D23" s="148">
        <v>4423</v>
      </c>
      <c r="E23" s="149" t="s">
        <v>22</v>
      </c>
      <c r="F23" s="156"/>
      <c r="G23" s="141"/>
      <c r="H23" s="146"/>
      <c r="I23" s="154"/>
      <c r="J23" s="165"/>
      <c r="K23" s="155"/>
      <c r="L23" s="155"/>
      <c r="M23" s="141"/>
      <c r="N23" s="141"/>
      <c r="O23" s="141"/>
    </row>
    <row r="24" spans="1:15" ht="12.75">
      <c r="A24" s="142">
        <v>14</v>
      </c>
      <c r="B24" s="143">
        <f>сМ!A21</f>
        <v>0</v>
      </c>
      <c r="C24" s="152" t="str">
        <f>сМ!B21</f>
        <v>_</v>
      </c>
      <c r="D24" s="153"/>
      <c r="E24" s="154"/>
      <c r="F24" s="162"/>
      <c r="G24" s="141"/>
      <c r="H24" s="146"/>
      <c r="I24" s="154"/>
      <c r="J24" s="155"/>
      <c r="K24" s="155"/>
      <c r="L24" s="155"/>
      <c r="M24" s="141"/>
      <c r="N24" s="141"/>
      <c r="O24" s="141"/>
    </row>
    <row r="25" spans="1:15" ht="12.75">
      <c r="A25" s="142"/>
      <c r="B25" s="146"/>
      <c r="C25" s="141"/>
      <c r="D25" s="146"/>
      <c r="E25" s="147">
        <v>11</v>
      </c>
      <c r="F25" s="148">
        <v>4423</v>
      </c>
      <c r="G25" s="149" t="s">
        <v>22</v>
      </c>
      <c r="H25" s="156"/>
      <c r="I25" s="154"/>
      <c r="J25" s="155"/>
      <c r="K25" s="155"/>
      <c r="L25" s="155"/>
      <c r="M25" s="141"/>
      <c r="N25" s="141"/>
      <c r="O25" s="141"/>
    </row>
    <row r="26" spans="1:15" ht="12.75">
      <c r="A26" s="142">
        <v>11</v>
      </c>
      <c r="B26" s="143">
        <f>сМ!A18</f>
        <v>6245</v>
      </c>
      <c r="C26" s="144" t="str">
        <f>сМ!B18</f>
        <v>Абулаев Айрат</v>
      </c>
      <c r="D26" s="156"/>
      <c r="E26" s="154"/>
      <c r="F26" s="157"/>
      <c r="G26" s="154"/>
      <c r="H26" s="162"/>
      <c r="I26" s="154"/>
      <c r="J26" s="155"/>
      <c r="K26" s="155"/>
      <c r="L26" s="155"/>
      <c r="M26" s="141"/>
      <c r="N26" s="141"/>
      <c r="O26" s="141"/>
    </row>
    <row r="27" spans="1:15" ht="12.75">
      <c r="A27" s="142"/>
      <c r="B27" s="146"/>
      <c r="C27" s="147">
        <v>6</v>
      </c>
      <c r="D27" s="148">
        <v>6245</v>
      </c>
      <c r="E27" s="158" t="s">
        <v>97</v>
      </c>
      <c r="F27" s="159"/>
      <c r="G27" s="154"/>
      <c r="H27" s="162"/>
      <c r="I27" s="154"/>
      <c r="J27" s="155"/>
      <c r="K27" s="155"/>
      <c r="L27" s="155"/>
      <c r="M27" s="141"/>
      <c r="N27" s="141"/>
      <c r="O27" s="141"/>
    </row>
    <row r="28" spans="1:15" ht="12.75">
      <c r="A28" s="142">
        <v>6</v>
      </c>
      <c r="B28" s="143">
        <f>сМ!A13</f>
        <v>5962</v>
      </c>
      <c r="C28" s="152" t="str">
        <f>сМ!B13</f>
        <v>Абулаев Салават</v>
      </c>
      <c r="D28" s="153"/>
      <c r="E28" s="141"/>
      <c r="F28" s="146"/>
      <c r="G28" s="154"/>
      <c r="H28" s="162"/>
      <c r="I28" s="154"/>
      <c r="J28" s="155"/>
      <c r="K28" s="155"/>
      <c r="L28" s="155"/>
      <c r="M28" s="141"/>
      <c r="N28" s="141"/>
      <c r="O28" s="141"/>
    </row>
    <row r="29" spans="1:15" ht="12.75">
      <c r="A29" s="142"/>
      <c r="B29" s="146"/>
      <c r="C29" s="141"/>
      <c r="D29" s="146"/>
      <c r="E29" s="141"/>
      <c r="F29" s="146"/>
      <c r="G29" s="147">
        <v>14</v>
      </c>
      <c r="H29" s="148">
        <v>100</v>
      </c>
      <c r="I29" s="158" t="s">
        <v>94</v>
      </c>
      <c r="J29" s="150"/>
      <c r="K29" s="155"/>
      <c r="L29" s="155"/>
      <c r="M29" s="141"/>
      <c r="N29" s="141"/>
      <c r="O29" s="141"/>
    </row>
    <row r="30" spans="1:15" ht="12.75">
      <c r="A30" s="142">
        <v>7</v>
      </c>
      <c r="B30" s="143">
        <f>сМ!A14</f>
        <v>4567</v>
      </c>
      <c r="C30" s="144" t="str">
        <f>сМ!B14</f>
        <v>Миксонов Эренбург</v>
      </c>
      <c r="D30" s="156"/>
      <c r="E30" s="141"/>
      <c r="F30" s="146"/>
      <c r="G30" s="154"/>
      <c r="H30" s="164"/>
      <c r="I30" s="141"/>
      <c r="J30" s="141"/>
      <c r="K30" s="155"/>
      <c r="L30" s="155"/>
      <c r="M30" s="141"/>
      <c r="N30" s="141"/>
      <c r="O30" s="141"/>
    </row>
    <row r="31" spans="1:15" ht="12.75">
      <c r="A31" s="142"/>
      <c r="B31" s="146"/>
      <c r="C31" s="147">
        <v>7</v>
      </c>
      <c r="D31" s="148">
        <v>6141</v>
      </c>
      <c r="E31" s="149" t="s">
        <v>90</v>
      </c>
      <c r="F31" s="156"/>
      <c r="G31" s="154"/>
      <c r="H31" s="166"/>
      <c r="I31" s="141"/>
      <c r="J31" s="141"/>
      <c r="K31" s="155"/>
      <c r="L31" s="155"/>
      <c r="M31" s="141"/>
      <c r="N31" s="141"/>
      <c r="O31" s="141"/>
    </row>
    <row r="32" spans="1:15" ht="12.75">
      <c r="A32" s="142">
        <v>10</v>
      </c>
      <c r="B32" s="143">
        <f>сМ!A17</f>
        <v>6141</v>
      </c>
      <c r="C32" s="152" t="str">
        <f>сМ!B17</f>
        <v>Даминов Ильдус</v>
      </c>
      <c r="D32" s="153"/>
      <c r="E32" s="154"/>
      <c r="F32" s="162"/>
      <c r="G32" s="154"/>
      <c r="H32" s="166"/>
      <c r="I32" s="142">
        <v>-15</v>
      </c>
      <c r="J32" s="167">
        <f>IF(J21=H13,H29,IF(J21=H29,H13,0))</f>
        <v>1137</v>
      </c>
      <c r="K32" s="144" t="str">
        <f>IF(K21=I13,I29,IF(K21=I29,I13,0))</f>
        <v>Срумов Антон</v>
      </c>
      <c r="L32" s="144"/>
      <c r="M32" s="161"/>
      <c r="N32" s="161"/>
      <c r="O32" s="161"/>
    </row>
    <row r="33" spans="1:15" ht="12.75">
      <c r="A33" s="142"/>
      <c r="B33" s="146"/>
      <c r="C33" s="141"/>
      <c r="D33" s="146"/>
      <c r="E33" s="147">
        <v>12</v>
      </c>
      <c r="F33" s="148">
        <v>100</v>
      </c>
      <c r="G33" s="158" t="s">
        <v>94</v>
      </c>
      <c r="H33" s="168"/>
      <c r="I33" s="141"/>
      <c r="J33" s="141"/>
      <c r="K33" s="155"/>
      <c r="L33" s="155"/>
      <c r="M33" s="141"/>
      <c r="N33" s="288" t="s">
        <v>50</v>
      </c>
      <c r="O33" s="288"/>
    </row>
    <row r="34" spans="1:15" ht="12.75">
      <c r="A34" s="142">
        <v>15</v>
      </c>
      <c r="B34" s="143">
        <f>сМ!A22</f>
        <v>0</v>
      </c>
      <c r="C34" s="144" t="str">
        <f>сМ!B22</f>
        <v>_</v>
      </c>
      <c r="D34" s="156"/>
      <c r="E34" s="154"/>
      <c r="F34" s="164"/>
      <c r="G34" s="141"/>
      <c r="H34" s="141"/>
      <c r="I34" s="141"/>
      <c r="J34" s="141"/>
      <c r="K34" s="155"/>
      <c r="L34" s="155"/>
      <c r="M34" s="141"/>
      <c r="N34" s="141"/>
      <c r="O34" s="141"/>
    </row>
    <row r="35" spans="1:15" ht="12.75">
      <c r="A35" s="142"/>
      <c r="B35" s="146"/>
      <c r="C35" s="147">
        <v>8</v>
      </c>
      <c r="D35" s="148">
        <v>100</v>
      </c>
      <c r="E35" s="158" t="s">
        <v>94</v>
      </c>
      <c r="F35" s="168"/>
      <c r="G35" s="141"/>
      <c r="H35" s="141"/>
      <c r="I35" s="141"/>
      <c r="J35" s="141"/>
      <c r="K35" s="155"/>
      <c r="L35" s="155"/>
      <c r="M35" s="141"/>
      <c r="N35" s="141"/>
      <c r="O35" s="141"/>
    </row>
    <row r="36" spans="1:15" ht="12.75">
      <c r="A36" s="142">
        <v>2</v>
      </c>
      <c r="B36" s="143">
        <f>сМ!A9</f>
        <v>100</v>
      </c>
      <c r="C36" s="152" t="str">
        <f>сМ!B9</f>
        <v>Аббасов Рустамхон</v>
      </c>
      <c r="D36" s="169"/>
      <c r="E36" s="141"/>
      <c r="F36" s="141"/>
      <c r="G36" s="141"/>
      <c r="H36" s="141"/>
      <c r="I36" s="141"/>
      <c r="J36" s="141"/>
      <c r="K36" s="155"/>
      <c r="L36" s="155"/>
      <c r="M36" s="141"/>
      <c r="N36" s="141"/>
      <c r="O36" s="141"/>
    </row>
    <row r="37" spans="1:15" ht="12.75">
      <c r="A37" s="142"/>
      <c r="B37" s="142"/>
      <c r="C37" s="141"/>
      <c r="D37" s="141"/>
      <c r="E37" s="141"/>
      <c r="F37" s="141"/>
      <c r="G37" s="141"/>
      <c r="H37" s="141"/>
      <c r="I37" s="141"/>
      <c r="J37" s="141"/>
      <c r="K37" s="155"/>
      <c r="L37" s="155"/>
      <c r="M37" s="141"/>
      <c r="N37" s="141"/>
      <c r="O37" s="141"/>
    </row>
    <row r="38" spans="1:15" ht="12.75">
      <c r="A38" s="142">
        <v>-1</v>
      </c>
      <c r="B38" s="167">
        <f>IF(D7=B6,B8,IF(D7=B8,B6,0))</f>
        <v>0</v>
      </c>
      <c r="C38" s="144" t="str">
        <f>IF(E7=C6,C8,IF(E7=C8,C6,0))</f>
        <v>_</v>
      </c>
      <c r="D38" s="145"/>
      <c r="E38" s="141"/>
      <c r="F38" s="141"/>
      <c r="G38" s="142">
        <v>-13</v>
      </c>
      <c r="H38" s="167">
        <f>IF(H13=F9,F17,IF(H13=F17,F9,0))</f>
        <v>3468</v>
      </c>
      <c r="I38" s="144" t="str">
        <f>IF(I13=G9,G17,IF(I13=G17,G9,0))</f>
        <v>Семенов Константин</v>
      </c>
      <c r="J38" s="145"/>
      <c r="K38" s="141"/>
      <c r="L38" s="141"/>
      <c r="M38" s="141"/>
      <c r="N38" s="141"/>
      <c r="O38" s="141"/>
    </row>
    <row r="39" spans="1:15" ht="12.75">
      <c r="A39" s="142"/>
      <c r="B39" s="142"/>
      <c r="C39" s="147">
        <v>16</v>
      </c>
      <c r="D39" s="148">
        <v>5700</v>
      </c>
      <c r="E39" s="170" t="s">
        <v>44</v>
      </c>
      <c r="F39" s="171"/>
      <c r="G39" s="141"/>
      <c r="H39" s="141"/>
      <c r="I39" s="154"/>
      <c r="J39" s="155"/>
      <c r="K39" s="141"/>
      <c r="L39" s="141"/>
      <c r="M39" s="141"/>
      <c r="N39" s="141"/>
      <c r="O39" s="141"/>
    </row>
    <row r="40" spans="1:15" ht="12.75">
      <c r="A40" s="142">
        <v>-2</v>
      </c>
      <c r="B40" s="167">
        <f>IF(D11=B10,B12,IF(D11=B12,B10,0))</f>
        <v>5700</v>
      </c>
      <c r="C40" s="152" t="str">
        <f>IF(E11=C10,C12,IF(E11=C12,C10,0))</f>
        <v>Насыров Эмиль</v>
      </c>
      <c r="D40" s="169"/>
      <c r="E40" s="147">
        <v>20</v>
      </c>
      <c r="F40" s="148">
        <v>6141</v>
      </c>
      <c r="G40" s="170" t="s">
        <v>90</v>
      </c>
      <c r="H40" s="171"/>
      <c r="I40" s="147">
        <v>26</v>
      </c>
      <c r="J40" s="148">
        <v>3468</v>
      </c>
      <c r="K40" s="170" t="s">
        <v>33</v>
      </c>
      <c r="L40" s="171"/>
      <c r="M40" s="141"/>
      <c r="N40" s="141"/>
      <c r="O40" s="141"/>
    </row>
    <row r="41" spans="1:15" ht="12.75">
      <c r="A41" s="142"/>
      <c r="B41" s="142"/>
      <c r="C41" s="142">
        <v>-12</v>
      </c>
      <c r="D41" s="167">
        <f>IF(F33=D31,D35,IF(F33=D35,D31,0))</f>
        <v>6141</v>
      </c>
      <c r="E41" s="152" t="str">
        <f>IF(G33=E31,E35,IF(G33=E35,E31,0))</f>
        <v>Даминов Ильдус</v>
      </c>
      <c r="F41" s="169"/>
      <c r="G41" s="154"/>
      <c r="H41" s="166"/>
      <c r="I41" s="154"/>
      <c r="J41" s="164"/>
      <c r="K41" s="154"/>
      <c r="L41" s="155"/>
      <c r="M41" s="141"/>
      <c r="N41" s="141"/>
      <c r="O41" s="141"/>
    </row>
    <row r="42" spans="1:15" ht="12.75">
      <c r="A42" s="142">
        <v>-3</v>
      </c>
      <c r="B42" s="167">
        <f>IF(D15=B14,B16,IF(D15=B16,B14,0))</f>
        <v>6906</v>
      </c>
      <c r="C42" s="144" t="str">
        <f>IF(E15=C14,C16,IF(E15=C16,C14,0))</f>
        <v>Семенов Игорь</v>
      </c>
      <c r="D42" s="145"/>
      <c r="E42" s="141"/>
      <c r="F42" s="141"/>
      <c r="G42" s="147">
        <v>24</v>
      </c>
      <c r="H42" s="148">
        <v>6141</v>
      </c>
      <c r="I42" s="172" t="s">
        <v>90</v>
      </c>
      <c r="J42" s="165"/>
      <c r="K42" s="154"/>
      <c r="L42" s="155"/>
      <c r="M42" s="141"/>
      <c r="N42" s="141"/>
      <c r="O42" s="141"/>
    </row>
    <row r="43" spans="1:15" ht="12.75">
      <c r="A43" s="142"/>
      <c r="B43" s="142"/>
      <c r="C43" s="147">
        <v>17</v>
      </c>
      <c r="D43" s="148">
        <v>6998</v>
      </c>
      <c r="E43" s="170" t="s">
        <v>102</v>
      </c>
      <c r="F43" s="171"/>
      <c r="G43" s="154"/>
      <c r="H43" s="155"/>
      <c r="I43" s="155"/>
      <c r="J43" s="155"/>
      <c r="K43" s="154"/>
      <c r="L43" s="155"/>
      <c r="M43" s="141"/>
      <c r="N43" s="141"/>
      <c r="O43" s="141"/>
    </row>
    <row r="44" spans="1:15" ht="12.75">
      <c r="A44" s="142">
        <v>-4</v>
      </c>
      <c r="B44" s="167">
        <f>IF(D19=B18,B20,IF(D19=B20,B18,0))</f>
        <v>6998</v>
      </c>
      <c r="C44" s="152" t="str">
        <f>IF(E19=C18,C20,IF(E19=C20,C18,0))</f>
        <v>Шаймарданов Ришат</v>
      </c>
      <c r="D44" s="169"/>
      <c r="E44" s="147">
        <v>21</v>
      </c>
      <c r="F44" s="148">
        <v>6998</v>
      </c>
      <c r="G44" s="172" t="s">
        <v>102</v>
      </c>
      <c r="H44" s="171"/>
      <c r="I44" s="155"/>
      <c r="J44" s="155"/>
      <c r="K44" s="147">
        <v>28</v>
      </c>
      <c r="L44" s="148">
        <v>3468</v>
      </c>
      <c r="M44" s="170" t="s">
        <v>33</v>
      </c>
      <c r="N44" s="161"/>
      <c r="O44" s="161"/>
    </row>
    <row r="45" spans="1:15" ht="12.75">
      <c r="A45" s="142"/>
      <c r="B45" s="142"/>
      <c r="C45" s="142">
        <v>-11</v>
      </c>
      <c r="D45" s="167">
        <f>IF(F25=D23,D27,IF(F25=D27,D23,0))</f>
        <v>6245</v>
      </c>
      <c r="E45" s="152" t="str">
        <f>IF(G25=E23,E27,IF(G25=E27,E23,0))</f>
        <v>Абулаев Айрат</v>
      </c>
      <c r="F45" s="169"/>
      <c r="G45" s="141"/>
      <c r="H45" s="141"/>
      <c r="I45" s="155"/>
      <c r="J45" s="155"/>
      <c r="K45" s="154"/>
      <c r="L45" s="155"/>
      <c r="M45" s="141"/>
      <c r="N45" s="288" t="s">
        <v>51</v>
      </c>
      <c r="O45" s="288"/>
    </row>
    <row r="46" spans="1:15" ht="12.75">
      <c r="A46" s="142">
        <v>-5</v>
      </c>
      <c r="B46" s="167">
        <f>IF(D23=B22,B24,IF(D23=B24,B22,0))</f>
        <v>0</v>
      </c>
      <c r="C46" s="144" t="str">
        <f>IF(E23=C22,C24,IF(E23=C24,C22,0))</f>
        <v>_</v>
      </c>
      <c r="D46" s="145"/>
      <c r="E46" s="141"/>
      <c r="F46" s="141"/>
      <c r="G46" s="142">
        <v>-14</v>
      </c>
      <c r="H46" s="167">
        <f>IF(H29=F25,F33,IF(H29=F33,F25,0))</f>
        <v>4423</v>
      </c>
      <c r="I46" s="144" t="str">
        <f>IF(I29=G25,G33,IF(I29=G33,G25,0))</f>
        <v>Коврижников Максим</v>
      </c>
      <c r="J46" s="145"/>
      <c r="K46" s="154"/>
      <c r="L46" s="155"/>
      <c r="M46" s="155"/>
      <c r="N46" s="141"/>
      <c r="O46" s="141"/>
    </row>
    <row r="47" spans="1:15" ht="12.75">
      <c r="A47" s="142"/>
      <c r="B47" s="142"/>
      <c r="C47" s="147">
        <v>18</v>
      </c>
      <c r="D47" s="148">
        <v>5962</v>
      </c>
      <c r="E47" s="170" t="s">
        <v>95</v>
      </c>
      <c r="F47" s="171"/>
      <c r="G47" s="141"/>
      <c r="H47" s="141"/>
      <c r="I47" s="173"/>
      <c r="J47" s="155"/>
      <c r="K47" s="154"/>
      <c r="L47" s="155"/>
      <c r="M47" s="155"/>
      <c r="N47" s="141"/>
      <c r="O47" s="141"/>
    </row>
    <row r="48" spans="1:15" ht="12.75">
      <c r="A48" s="142">
        <v>-6</v>
      </c>
      <c r="B48" s="167">
        <f>IF(D27=B26,B28,IF(D27=B28,B26,0))</f>
        <v>5962</v>
      </c>
      <c r="C48" s="152" t="str">
        <f>IF(E27=C26,C28,IF(E27=C28,C26,0))</f>
        <v>Абулаев Салават</v>
      </c>
      <c r="D48" s="169"/>
      <c r="E48" s="147">
        <v>22</v>
      </c>
      <c r="F48" s="148">
        <v>5962</v>
      </c>
      <c r="G48" s="170" t="s">
        <v>95</v>
      </c>
      <c r="H48" s="171"/>
      <c r="I48" s="147">
        <v>27</v>
      </c>
      <c r="J48" s="148">
        <v>4423</v>
      </c>
      <c r="K48" s="172" t="s">
        <v>22</v>
      </c>
      <c r="L48" s="171"/>
      <c r="M48" s="155"/>
      <c r="N48" s="141"/>
      <c r="O48" s="141"/>
    </row>
    <row r="49" spans="1:15" ht="12.75">
      <c r="A49" s="142"/>
      <c r="B49" s="142"/>
      <c r="C49" s="142">
        <v>-10</v>
      </c>
      <c r="D49" s="167">
        <f>IF(F17=D15,D19,IF(F17=D19,D15,0))</f>
        <v>4556</v>
      </c>
      <c r="E49" s="152" t="str">
        <f>IF(G17=E15,E19,IF(G17=E19,E15,0))</f>
        <v>Хафизов Булат</v>
      </c>
      <c r="F49" s="169"/>
      <c r="G49" s="154"/>
      <c r="H49" s="166"/>
      <c r="I49" s="154"/>
      <c r="J49" s="164"/>
      <c r="K49" s="141"/>
      <c r="L49" s="141"/>
      <c r="M49" s="155"/>
      <c r="N49" s="141"/>
      <c r="O49" s="141"/>
    </row>
    <row r="50" spans="1:15" ht="12.75">
      <c r="A50" s="142">
        <v>-7</v>
      </c>
      <c r="B50" s="167">
        <f>IF(D31=B30,B32,IF(D31=B32,B30,0))</f>
        <v>4567</v>
      </c>
      <c r="C50" s="144" t="str">
        <f>IF(E31=C30,C32,IF(E31=C32,C30,0))</f>
        <v>Миксонов Эренбург</v>
      </c>
      <c r="D50" s="145"/>
      <c r="E50" s="141"/>
      <c r="F50" s="141"/>
      <c r="G50" s="147">
        <v>25</v>
      </c>
      <c r="H50" s="148">
        <v>5962</v>
      </c>
      <c r="I50" s="172" t="s">
        <v>95</v>
      </c>
      <c r="J50" s="165"/>
      <c r="K50" s="141"/>
      <c r="L50" s="141"/>
      <c r="M50" s="155"/>
      <c r="N50" s="141"/>
      <c r="O50" s="141"/>
    </row>
    <row r="51" spans="1:15" ht="12.75">
      <c r="A51" s="142"/>
      <c r="B51" s="142"/>
      <c r="C51" s="147">
        <v>19</v>
      </c>
      <c r="D51" s="148">
        <v>4567</v>
      </c>
      <c r="E51" s="170" t="s">
        <v>43</v>
      </c>
      <c r="F51" s="171"/>
      <c r="G51" s="154"/>
      <c r="H51" s="155"/>
      <c r="I51" s="155"/>
      <c r="J51" s="155"/>
      <c r="K51" s="141"/>
      <c r="L51" s="141"/>
      <c r="M51" s="155"/>
      <c r="N51" s="141"/>
      <c r="O51" s="141"/>
    </row>
    <row r="52" spans="1:15" ht="12.75">
      <c r="A52" s="142">
        <v>-8</v>
      </c>
      <c r="B52" s="167">
        <f>IF(D35=B34,B36,IF(D35=B36,B34,0))</f>
        <v>0</v>
      </c>
      <c r="C52" s="152" t="str">
        <f>IF(E35=C34,C36,IF(E35=C36,C34,0))</f>
        <v>_</v>
      </c>
      <c r="D52" s="169"/>
      <c r="E52" s="147">
        <v>23</v>
      </c>
      <c r="F52" s="148">
        <v>4567</v>
      </c>
      <c r="G52" s="172" t="s">
        <v>43</v>
      </c>
      <c r="H52" s="171"/>
      <c r="I52" s="155"/>
      <c r="J52" s="155"/>
      <c r="K52" s="142">
        <v>-28</v>
      </c>
      <c r="L52" s="167">
        <f>IF(L44=J40,J48,IF(L44=J48,J40,0))</f>
        <v>4423</v>
      </c>
      <c r="M52" s="144" t="str">
        <f>IF(M44=K40,K48,IF(M44=K48,K40,0))</f>
        <v>Коврижников Максим</v>
      </c>
      <c r="N52" s="161"/>
      <c r="O52" s="161"/>
    </row>
    <row r="53" spans="1:15" ht="12.75">
      <c r="A53" s="142"/>
      <c r="B53" s="142"/>
      <c r="C53" s="174">
        <v>-9</v>
      </c>
      <c r="D53" s="167">
        <f>IF(F9=D7,D11,IF(F9=D11,D7,0))</f>
        <v>4799</v>
      </c>
      <c r="E53" s="152" t="str">
        <f>IF(G9=E7,E11,IF(G9=E11,E7,0))</f>
        <v>Лончакова Юлия</v>
      </c>
      <c r="F53" s="169"/>
      <c r="G53" s="141"/>
      <c r="H53" s="141"/>
      <c r="I53" s="155"/>
      <c r="J53" s="155"/>
      <c r="K53" s="141"/>
      <c r="L53" s="141"/>
      <c r="M53" s="175"/>
      <c r="N53" s="288" t="s">
        <v>52</v>
      </c>
      <c r="O53" s="288"/>
    </row>
    <row r="54" spans="1:15" ht="12.75">
      <c r="A54" s="142"/>
      <c r="B54" s="142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12.75">
      <c r="A55" s="142">
        <v>-26</v>
      </c>
      <c r="B55" s="167">
        <f>IF(J40=H38,H42,IF(J40=H42,H38,0))</f>
        <v>6141</v>
      </c>
      <c r="C55" s="144" t="str">
        <f>IF(K40=I38,I42,IF(K40=I42,I38,0))</f>
        <v>Даминов Ильдус</v>
      </c>
      <c r="D55" s="145"/>
      <c r="E55" s="141"/>
      <c r="F55" s="141"/>
      <c r="G55" s="142">
        <v>-20</v>
      </c>
      <c r="H55" s="167">
        <f>IF(F40=D39,D41,IF(F40=D41,D39,0))</f>
        <v>5700</v>
      </c>
      <c r="I55" s="144" t="str">
        <f>IF(G40=E39,E41,IF(G40=E41,E39,0))</f>
        <v>Насыров Эмиль</v>
      </c>
      <c r="J55" s="145"/>
      <c r="K55" s="141"/>
      <c r="L55" s="141"/>
      <c r="M55" s="141"/>
      <c r="N55" s="141"/>
      <c r="O55" s="141"/>
    </row>
    <row r="56" spans="1:15" ht="12.75">
      <c r="A56" s="142"/>
      <c r="B56" s="146"/>
      <c r="C56" s="147">
        <v>29</v>
      </c>
      <c r="D56" s="148">
        <v>6141</v>
      </c>
      <c r="E56" s="149" t="s">
        <v>90</v>
      </c>
      <c r="F56" s="150"/>
      <c r="G56" s="142"/>
      <c r="H56" s="142"/>
      <c r="I56" s="147">
        <v>31</v>
      </c>
      <c r="J56" s="148">
        <v>6245</v>
      </c>
      <c r="K56" s="149" t="s">
        <v>97</v>
      </c>
      <c r="L56" s="150"/>
      <c r="M56" s="141"/>
      <c r="N56" s="141"/>
      <c r="O56" s="141"/>
    </row>
    <row r="57" spans="1:15" ht="12.75">
      <c r="A57" s="142">
        <v>-27</v>
      </c>
      <c r="B57" s="167">
        <f>IF(J48=H46,H50,IF(J48=H50,H46,0))</f>
        <v>5962</v>
      </c>
      <c r="C57" s="152" t="str">
        <f>IF(K48=I46,I50,IF(K48=I50,I46,0))</f>
        <v>Абулаев Салават</v>
      </c>
      <c r="D57" s="169"/>
      <c r="E57" s="176" t="s">
        <v>53</v>
      </c>
      <c r="F57" s="176"/>
      <c r="G57" s="142">
        <v>-21</v>
      </c>
      <c r="H57" s="167">
        <f>IF(F44=D43,D45,IF(F44=D45,D43,0))</f>
        <v>6245</v>
      </c>
      <c r="I57" s="152" t="str">
        <f>IF(G44=E43,E45,IF(G44=E45,E43,0))</f>
        <v>Абулаев Айрат</v>
      </c>
      <c r="J57" s="169"/>
      <c r="K57" s="154"/>
      <c r="L57" s="155"/>
      <c r="M57" s="155"/>
      <c r="N57" s="141"/>
      <c r="O57" s="141"/>
    </row>
    <row r="58" spans="1:15" ht="12.75">
      <c r="A58" s="142"/>
      <c r="B58" s="142"/>
      <c r="C58" s="142">
        <v>-29</v>
      </c>
      <c r="D58" s="167">
        <f>IF(D56=B55,B57,IF(D56=B57,B55,0))</f>
        <v>5962</v>
      </c>
      <c r="E58" s="144" t="str">
        <f>IF(E56=C55,C57,IF(E56=C57,C55,0))</f>
        <v>Абулаев Салават</v>
      </c>
      <c r="F58" s="145"/>
      <c r="G58" s="142"/>
      <c r="H58" s="142"/>
      <c r="I58" s="141"/>
      <c r="J58" s="141"/>
      <c r="K58" s="147">
        <v>33</v>
      </c>
      <c r="L58" s="148">
        <v>4556</v>
      </c>
      <c r="M58" s="149" t="s">
        <v>42</v>
      </c>
      <c r="N58" s="161"/>
      <c r="O58" s="161"/>
    </row>
    <row r="59" spans="1:15" ht="12.75">
      <c r="A59" s="142"/>
      <c r="B59" s="142"/>
      <c r="C59" s="141"/>
      <c r="D59" s="141"/>
      <c r="E59" s="176" t="s">
        <v>55</v>
      </c>
      <c r="F59" s="176"/>
      <c r="G59" s="142">
        <v>-22</v>
      </c>
      <c r="H59" s="167">
        <f>IF(F48=D47,D49,IF(F48=D49,D47,0))</f>
        <v>4556</v>
      </c>
      <c r="I59" s="144" t="str">
        <f>IF(G48=E47,E49,IF(G48=E49,E47,0))</f>
        <v>Хафизов Булат</v>
      </c>
      <c r="J59" s="145"/>
      <c r="K59" s="154"/>
      <c r="L59" s="155"/>
      <c r="M59" s="141"/>
      <c r="N59" s="288" t="s">
        <v>79</v>
      </c>
      <c r="O59" s="288"/>
    </row>
    <row r="60" spans="1:15" ht="12.75">
      <c r="A60" s="142">
        <v>-24</v>
      </c>
      <c r="B60" s="167">
        <f>IF(H42=F40,F44,IF(H42=F44,F40,0))</f>
        <v>6998</v>
      </c>
      <c r="C60" s="144" t="str">
        <f>IF(I42=G40,G44,IF(I42=G44,G40,0))</f>
        <v>Шаймарданов Ришат</v>
      </c>
      <c r="D60" s="145"/>
      <c r="E60" s="141"/>
      <c r="F60" s="141"/>
      <c r="G60" s="142"/>
      <c r="H60" s="142"/>
      <c r="I60" s="147">
        <v>32</v>
      </c>
      <c r="J60" s="148">
        <v>4556</v>
      </c>
      <c r="K60" s="158" t="s">
        <v>42</v>
      </c>
      <c r="L60" s="150"/>
      <c r="M60" s="177"/>
      <c r="N60" s="141"/>
      <c r="O60" s="141"/>
    </row>
    <row r="61" spans="1:15" ht="12.75">
      <c r="A61" s="142"/>
      <c r="B61" s="142"/>
      <c r="C61" s="147">
        <v>30</v>
      </c>
      <c r="D61" s="148">
        <v>4567</v>
      </c>
      <c r="E61" s="149" t="s">
        <v>43</v>
      </c>
      <c r="F61" s="150"/>
      <c r="G61" s="142">
        <v>-23</v>
      </c>
      <c r="H61" s="167">
        <f>IF(F52=D51,D53,IF(F52=D53,D51,0))</f>
        <v>4799</v>
      </c>
      <c r="I61" s="152" t="str">
        <f>IF(G52=E51,E53,IF(G52=E53,E51,0))</f>
        <v>Лончакова Юлия</v>
      </c>
      <c r="J61" s="169"/>
      <c r="K61" s="142">
        <v>-33</v>
      </c>
      <c r="L61" s="167">
        <f>IF(L58=J56,J60,IF(L58=J60,J56,0))</f>
        <v>6245</v>
      </c>
      <c r="M61" s="144" t="str">
        <f>IF(M58=K56,K60,IF(M58=K60,K56,0))</f>
        <v>Абулаев Айрат</v>
      </c>
      <c r="N61" s="161"/>
      <c r="O61" s="161"/>
    </row>
    <row r="62" spans="1:15" ht="12.75">
      <c r="A62" s="142">
        <v>-25</v>
      </c>
      <c r="B62" s="167">
        <f>IF(H50=F48,F52,IF(H50=F52,F48,0))</f>
        <v>4567</v>
      </c>
      <c r="C62" s="152" t="str">
        <f>IF(I50=G48,G52,IF(I50=G52,G48,0))</f>
        <v>Миксонов Эренбург</v>
      </c>
      <c r="D62" s="169"/>
      <c r="E62" s="176" t="s">
        <v>54</v>
      </c>
      <c r="F62" s="176"/>
      <c r="G62" s="141"/>
      <c r="H62" s="141"/>
      <c r="I62" s="141"/>
      <c r="J62" s="141"/>
      <c r="K62" s="141"/>
      <c r="L62" s="141"/>
      <c r="M62" s="141"/>
      <c r="N62" s="288" t="s">
        <v>80</v>
      </c>
      <c r="O62" s="288"/>
    </row>
    <row r="63" spans="1:15" ht="12.75">
      <c r="A63" s="142"/>
      <c r="B63" s="142"/>
      <c r="C63" s="142">
        <v>-30</v>
      </c>
      <c r="D63" s="167">
        <f>IF(D61=B60,B62,IF(D61=B62,B60,0))</f>
        <v>6998</v>
      </c>
      <c r="E63" s="144" t="str">
        <f>IF(E61=C60,C62,IF(E61=C62,C60,0))</f>
        <v>Шаймарданов Ришат</v>
      </c>
      <c r="F63" s="145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2.75">
      <c r="A64" s="142"/>
      <c r="B64" s="142"/>
      <c r="C64" s="141"/>
      <c r="D64" s="141"/>
      <c r="E64" s="176" t="s">
        <v>56</v>
      </c>
      <c r="F64" s="176"/>
      <c r="G64" s="141"/>
      <c r="H64" s="141"/>
      <c r="I64" s="142">
        <v>-31</v>
      </c>
      <c r="J64" s="167">
        <f>IF(J56=H55,H57,IF(J56=H57,H55,0))</f>
        <v>5700</v>
      </c>
      <c r="K64" s="144" t="str">
        <f>IF(K56=I55,I57,IF(K56=I57,I55,0))</f>
        <v>Насыров Эмиль</v>
      </c>
      <c r="L64" s="145"/>
      <c r="M64" s="141"/>
      <c r="N64" s="141"/>
      <c r="O64" s="141"/>
    </row>
    <row r="65" spans="1:15" ht="12.75">
      <c r="A65" s="142">
        <v>-16</v>
      </c>
      <c r="B65" s="167">
        <f>IF(D39=B38,B40,IF(D39=B40,B38,0))</f>
        <v>0</v>
      </c>
      <c r="C65" s="144" t="str">
        <f>IF(E39=C38,C40,IF(E39=C40,C38,0))</f>
        <v>_</v>
      </c>
      <c r="D65" s="145"/>
      <c r="E65" s="141"/>
      <c r="F65" s="141"/>
      <c r="G65" s="141"/>
      <c r="H65" s="141"/>
      <c r="I65" s="141"/>
      <c r="J65" s="141"/>
      <c r="K65" s="147">
        <v>34</v>
      </c>
      <c r="L65" s="148">
        <v>4799</v>
      </c>
      <c r="M65" s="149" t="s">
        <v>101</v>
      </c>
      <c r="N65" s="161"/>
      <c r="O65" s="161"/>
    </row>
    <row r="66" spans="1:15" ht="12.75">
      <c r="A66" s="142"/>
      <c r="B66" s="142"/>
      <c r="C66" s="147">
        <v>35</v>
      </c>
      <c r="D66" s="148">
        <v>6906</v>
      </c>
      <c r="E66" s="149" t="s">
        <v>98</v>
      </c>
      <c r="F66" s="150"/>
      <c r="G66" s="141"/>
      <c r="H66" s="141"/>
      <c r="I66" s="142">
        <v>-32</v>
      </c>
      <c r="J66" s="167">
        <f>IF(J60=H59,H61,IF(J60=H61,H59,0))</f>
        <v>4799</v>
      </c>
      <c r="K66" s="152" t="str">
        <f>IF(K60=I59,I61,IF(K60=I61,I59,0))</f>
        <v>Лончакова Юлия</v>
      </c>
      <c r="L66" s="145"/>
      <c r="M66" s="141"/>
      <c r="N66" s="288" t="s">
        <v>81</v>
      </c>
      <c r="O66" s="288"/>
    </row>
    <row r="67" spans="1:15" ht="12.75">
      <c r="A67" s="142">
        <v>-17</v>
      </c>
      <c r="B67" s="167">
        <f>IF(D43=B42,B44,IF(D43=B44,B42,0))</f>
        <v>6906</v>
      </c>
      <c r="C67" s="152" t="str">
        <f>IF(E43=C42,C44,IF(E43=C44,C42,0))</f>
        <v>Семенов Игорь</v>
      </c>
      <c r="D67" s="169"/>
      <c r="E67" s="154"/>
      <c r="F67" s="155"/>
      <c r="G67" s="155"/>
      <c r="H67" s="155"/>
      <c r="I67" s="142"/>
      <c r="J67" s="142"/>
      <c r="K67" s="142">
        <v>-34</v>
      </c>
      <c r="L67" s="167">
        <f>IF(L65=J64,J66,IF(L65=J66,J64,0))</f>
        <v>5700</v>
      </c>
      <c r="M67" s="144" t="str">
        <f>IF(M65=K64,K66,IF(M65=K66,K64,0))</f>
        <v>Насыров Эмиль</v>
      </c>
      <c r="N67" s="161"/>
      <c r="O67" s="161"/>
    </row>
    <row r="68" spans="1:15" ht="12.75">
      <c r="A68" s="142"/>
      <c r="B68" s="142"/>
      <c r="C68" s="141"/>
      <c r="D68" s="141"/>
      <c r="E68" s="147">
        <v>37</v>
      </c>
      <c r="F68" s="148">
        <v>6906</v>
      </c>
      <c r="G68" s="149" t="s">
        <v>98</v>
      </c>
      <c r="H68" s="150"/>
      <c r="I68" s="142"/>
      <c r="J68" s="142"/>
      <c r="K68" s="141"/>
      <c r="L68" s="141"/>
      <c r="M68" s="141"/>
      <c r="N68" s="288" t="s">
        <v>82</v>
      </c>
      <c r="O68" s="288"/>
    </row>
    <row r="69" spans="1:15" ht="12.75">
      <c r="A69" s="142">
        <v>-18</v>
      </c>
      <c r="B69" s="167">
        <f>IF(D47=B46,B48,IF(D47=B48,B46,0))</f>
        <v>0</v>
      </c>
      <c r="C69" s="144" t="str">
        <f>IF(E47=C46,C48,IF(E47=C48,C46,0))</f>
        <v>_</v>
      </c>
      <c r="D69" s="145"/>
      <c r="E69" s="154"/>
      <c r="F69" s="155"/>
      <c r="G69" s="178" t="s">
        <v>83</v>
      </c>
      <c r="H69" s="178"/>
      <c r="I69" s="142">
        <v>-35</v>
      </c>
      <c r="J69" s="167">
        <f>IF(D66=B65,B67,IF(D66=B67,B65,0))</f>
        <v>0</v>
      </c>
      <c r="K69" s="144" t="str">
        <f>IF(E66=C65,C67,IF(E66=C67,C65,0))</f>
        <v>_</v>
      </c>
      <c r="L69" s="145"/>
      <c r="M69" s="141"/>
      <c r="N69" s="141"/>
      <c r="O69" s="141"/>
    </row>
    <row r="70" spans="1:15" ht="12.75">
      <c r="A70" s="142"/>
      <c r="B70" s="142"/>
      <c r="C70" s="147">
        <v>36</v>
      </c>
      <c r="D70" s="148"/>
      <c r="E70" s="158"/>
      <c r="F70" s="150"/>
      <c r="G70" s="177"/>
      <c r="H70" s="177"/>
      <c r="I70" s="142"/>
      <c r="J70" s="142"/>
      <c r="K70" s="147">
        <v>38</v>
      </c>
      <c r="L70" s="148"/>
      <c r="M70" s="149"/>
      <c r="N70" s="161"/>
      <c r="O70" s="161"/>
    </row>
    <row r="71" spans="1:15" ht="12.75">
      <c r="A71" s="142">
        <v>-19</v>
      </c>
      <c r="B71" s="167">
        <f>IF(D51=B50,B52,IF(D51=B52,B50,0))</f>
        <v>0</v>
      </c>
      <c r="C71" s="152" t="str">
        <f>IF(E51=C50,C52,IF(E51=C52,C50,0))</f>
        <v>_</v>
      </c>
      <c r="D71" s="169"/>
      <c r="E71" s="142">
        <v>-37</v>
      </c>
      <c r="F71" s="167">
        <f>IF(F68=D66,D70,IF(F68=D70,D66,0))</f>
        <v>0</v>
      </c>
      <c r="G71" s="144">
        <f>IF(G68=E66,E70,IF(G68=E70,E66,0))</f>
        <v>0</v>
      </c>
      <c r="H71" s="145"/>
      <c r="I71" s="142">
        <v>-36</v>
      </c>
      <c r="J71" s="167">
        <f>IF(D70=B69,B71,IF(D70=B71,B69,0))</f>
        <v>0</v>
      </c>
      <c r="K71" s="152">
        <f>IF(E70=C69,C71,IF(E70=C71,C69,0))</f>
        <v>0</v>
      </c>
      <c r="L71" s="145"/>
      <c r="M71" s="141"/>
      <c r="N71" s="288" t="s">
        <v>84</v>
      </c>
      <c r="O71" s="288"/>
    </row>
    <row r="72" spans="1:15" ht="12.75">
      <c r="A72" s="141"/>
      <c r="B72" s="141"/>
      <c r="C72" s="141"/>
      <c r="D72" s="141"/>
      <c r="E72" s="141"/>
      <c r="F72" s="141"/>
      <c r="G72" s="176" t="s">
        <v>85</v>
      </c>
      <c r="H72" s="176"/>
      <c r="I72" s="141"/>
      <c r="J72" s="141"/>
      <c r="K72" s="142">
        <v>-38</v>
      </c>
      <c r="L72" s="167">
        <f>IF(L70=J69,J71,IF(L70=J71,J69,0))</f>
        <v>0</v>
      </c>
      <c r="M72" s="144" t="str">
        <f>IF(M70=K69,K71,IF(M70=K71,K69,0))</f>
        <v>_</v>
      </c>
      <c r="N72" s="161"/>
      <c r="O72" s="161"/>
    </row>
    <row r="73" spans="1:15" ht="12.7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288" t="s">
        <v>86</v>
      </c>
      <c r="O73" s="28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BP15"/>
  <sheetViews>
    <sheetView showRowColHeaders="0" showZeros="0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269" t="s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2" spans="1:36" ht="12.75">
      <c r="A2" s="276" t="s">
        <v>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</row>
    <row r="3" spans="1:68" ht="33.75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>
        <v>25</v>
      </c>
      <c r="U3" s="274"/>
      <c r="V3" s="275" t="s">
        <v>2</v>
      </c>
      <c r="W3" s="275"/>
      <c r="X3" s="272" t="s">
        <v>7</v>
      </c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270" t="s">
        <v>151</v>
      </c>
      <c r="B4" s="270"/>
      <c r="C4" s="270"/>
      <c r="D4" s="271" t="s">
        <v>8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268"/>
      <c r="B5" s="268"/>
      <c r="C5" s="268"/>
      <c r="D5" s="277" t="s">
        <v>6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 aca="true" t="shared" si="0" ref="D6:AJ6">SUM(D8:D15)</f>
        <v>2</v>
      </c>
      <c r="E6" s="17">
        <f t="shared" si="0"/>
        <v>0</v>
      </c>
      <c r="F6" s="17">
        <f t="shared" si="0"/>
        <v>9</v>
      </c>
      <c r="G6" s="17">
        <f t="shared" si="0"/>
        <v>0</v>
      </c>
      <c r="H6" s="17">
        <f t="shared" si="0"/>
        <v>5</v>
      </c>
      <c r="I6" s="17">
        <f t="shared" si="0"/>
        <v>15</v>
      </c>
      <c r="J6" s="17">
        <f t="shared" si="0"/>
        <v>8</v>
      </c>
      <c r="K6" s="17">
        <f t="shared" si="0"/>
        <v>0</v>
      </c>
      <c r="L6" s="17">
        <f t="shared" si="0"/>
        <v>4</v>
      </c>
      <c r="M6" s="17">
        <f t="shared" si="0"/>
        <v>4</v>
      </c>
      <c r="N6" s="17">
        <f t="shared" si="0"/>
        <v>3</v>
      </c>
      <c r="O6" s="17">
        <f t="shared" si="0"/>
        <v>10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64">
        <v>1</v>
      </c>
      <c r="B8" s="265" t="s">
        <v>42</v>
      </c>
      <c r="C8" s="267">
        <f aca="true" t="shared" si="1" ref="C8:C13">SUM(D8:AJ8)</f>
        <v>19</v>
      </c>
      <c r="D8" s="10"/>
      <c r="E8" s="10"/>
      <c r="F8" s="10">
        <v>5</v>
      </c>
      <c r="G8" s="10"/>
      <c r="H8" s="10">
        <v>5</v>
      </c>
      <c r="I8" s="10"/>
      <c r="J8" s="10">
        <v>2</v>
      </c>
      <c r="K8" s="10"/>
      <c r="L8" s="10"/>
      <c r="M8" s="10"/>
      <c r="N8" s="10"/>
      <c r="O8" s="10">
        <v>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64">
        <v>2</v>
      </c>
      <c r="B9" s="265" t="s">
        <v>95</v>
      </c>
      <c r="C9" s="267">
        <f t="shared" si="1"/>
        <v>14</v>
      </c>
      <c r="D9" s="10"/>
      <c r="E9" s="10"/>
      <c r="F9" s="10"/>
      <c r="G9" s="10"/>
      <c r="H9" s="10"/>
      <c r="I9" s="10">
        <v>9</v>
      </c>
      <c r="J9" s="10">
        <v>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64">
        <v>3</v>
      </c>
      <c r="B10" s="265" t="s">
        <v>97</v>
      </c>
      <c r="C10" s="267">
        <f t="shared" si="1"/>
        <v>7</v>
      </c>
      <c r="D10" s="10"/>
      <c r="E10" s="10"/>
      <c r="F10" s="10"/>
      <c r="G10" s="10"/>
      <c r="H10" s="10"/>
      <c r="I10" s="10">
        <v>6</v>
      </c>
      <c r="J10" s="10">
        <v>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64">
        <v>4</v>
      </c>
      <c r="B11" s="265" t="s">
        <v>44</v>
      </c>
      <c r="C11" s="267">
        <f t="shared" si="1"/>
        <v>7</v>
      </c>
      <c r="D11" s="10"/>
      <c r="E11" s="10"/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>
        <v>3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64">
        <v>5</v>
      </c>
      <c r="B12" s="265" t="s">
        <v>115</v>
      </c>
      <c r="C12" s="267">
        <f t="shared" si="1"/>
        <v>7</v>
      </c>
      <c r="D12" s="10"/>
      <c r="E12" s="10"/>
      <c r="F12" s="10"/>
      <c r="G12" s="10"/>
      <c r="H12" s="10"/>
      <c r="I12" s="10"/>
      <c r="J12" s="10"/>
      <c r="K12" s="10"/>
      <c r="L12" s="10">
        <v>3</v>
      </c>
      <c r="M12" s="10">
        <v>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64">
        <v>6</v>
      </c>
      <c r="B13" s="266" t="s">
        <v>26</v>
      </c>
      <c r="C13" s="267">
        <f t="shared" si="1"/>
        <v>3</v>
      </c>
      <c r="D13" s="10"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64">
        <v>7</v>
      </c>
      <c r="B14" s="265" t="s">
        <v>120</v>
      </c>
      <c r="C14" s="267">
        <f>SUM(D14:AJ14)</f>
        <v>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64">
        <v>8</v>
      </c>
      <c r="B15" s="265" t="s">
        <v>48</v>
      </c>
      <c r="C15" s="267">
        <f>SUM(D15:AJ15)</f>
        <v>1</v>
      </c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М!D7</f>
        <v>3468</v>
      </c>
      <c r="C2" s="130" t="str">
        <f>М!E7</f>
        <v>Семенов Константин</v>
      </c>
      <c r="D2" s="131" t="str">
        <f>М!C38</f>
        <v>_</v>
      </c>
      <c r="E2" s="132">
        <f>М!B38</f>
        <v>0</v>
      </c>
    </row>
    <row r="3" spans="1:5" ht="12.75">
      <c r="A3" s="128">
        <v>2</v>
      </c>
      <c r="B3" s="129">
        <f>М!D11</f>
        <v>4799</v>
      </c>
      <c r="C3" s="130" t="str">
        <f>М!E11</f>
        <v>Лончакова Юлия</v>
      </c>
      <c r="D3" s="131" t="str">
        <f>М!C40</f>
        <v>Насыров Эмиль</v>
      </c>
      <c r="E3" s="132">
        <f>М!B40</f>
        <v>5700</v>
      </c>
    </row>
    <row r="4" spans="1:5" ht="12.75">
      <c r="A4" s="128">
        <v>3</v>
      </c>
      <c r="B4" s="129">
        <f>М!D15</f>
        <v>4556</v>
      </c>
      <c r="C4" s="130" t="str">
        <f>М!E15</f>
        <v>Хафизов Булат</v>
      </c>
      <c r="D4" s="131" t="str">
        <f>М!C42</f>
        <v>Семенов Игорь</v>
      </c>
      <c r="E4" s="132">
        <f>М!B42</f>
        <v>6906</v>
      </c>
    </row>
    <row r="5" spans="1:5" ht="12.75">
      <c r="A5" s="128">
        <v>4</v>
      </c>
      <c r="B5" s="129">
        <f>М!D19</f>
        <v>1137</v>
      </c>
      <c r="C5" s="130" t="str">
        <f>М!E19</f>
        <v>Срумов Антон</v>
      </c>
      <c r="D5" s="131" t="str">
        <f>М!C44</f>
        <v>Шаймарданов Ришат</v>
      </c>
      <c r="E5" s="132">
        <f>М!B44</f>
        <v>6998</v>
      </c>
    </row>
    <row r="6" spans="1:5" ht="12.75">
      <c r="A6" s="128">
        <v>5</v>
      </c>
      <c r="B6" s="129">
        <f>М!D23</f>
        <v>4423</v>
      </c>
      <c r="C6" s="130" t="str">
        <f>М!E23</f>
        <v>Коврижников Максим</v>
      </c>
      <c r="D6" s="131" t="str">
        <f>М!C46</f>
        <v>_</v>
      </c>
      <c r="E6" s="132">
        <f>М!B46</f>
        <v>0</v>
      </c>
    </row>
    <row r="7" spans="1:5" ht="12.75">
      <c r="A7" s="128">
        <v>6</v>
      </c>
      <c r="B7" s="129">
        <f>М!D27</f>
        <v>6245</v>
      </c>
      <c r="C7" s="130" t="str">
        <f>М!E27</f>
        <v>Абулаев Айрат</v>
      </c>
      <c r="D7" s="131" t="str">
        <f>М!C48</f>
        <v>Абулаев Салават</v>
      </c>
      <c r="E7" s="132">
        <f>М!B48</f>
        <v>5962</v>
      </c>
    </row>
    <row r="8" spans="1:5" ht="12.75">
      <c r="A8" s="128">
        <v>7</v>
      </c>
      <c r="B8" s="129">
        <f>М!D31</f>
        <v>6141</v>
      </c>
      <c r="C8" s="130" t="str">
        <f>М!E31</f>
        <v>Даминов Ильдус</v>
      </c>
      <c r="D8" s="131" t="str">
        <f>М!C50</f>
        <v>Миксонов Эренбург</v>
      </c>
      <c r="E8" s="132">
        <f>М!B50</f>
        <v>4567</v>
      </c>
    </row>
    <row r="9" spans="1:5" ht="12.75">
      <c r="A9" s="128">
        <v>8</v>
      </c>
      <c r="B9" s="129">
        <f>М!D35</f>
        <v>100</v>
      </c>
      <c r="C9" s="130" t="str">
        <f>М!E35</f>
        <v>Аббасов Рустамхон</v>
      </c>
      <c r="D9" s="131" t="str">
        <f>М!C52</f>
        <v>_</v>
      </c>
      <c r="E9" s="132">
        <f>М!B52</f>
        <v>0</v>
      </c>
    </row>
    <row r="10" spans="1:5" ht="12.75">
      <c r="A10" s="128">
        <v>9</v>
      </c>
      <c r="B10" s="129">
        <f>М!F9</f>
        <v>3468</v>
      </c>
      <c r="C10" s="130" t="str">
        <f>М!G9</f>
        <v>Семенов Константин</v>
      </c>
      <c r="D10" s="131" t="str">
        <f>М!E53</f>
        <v>Лончакова Юлия</v>
      </c>
      <c r="E10" s="132">
        <f>М!D53</f>
        <v>4799</v>
      </c>
    </row>
    <row r="11" spans="1:5" ht="12.75">
      <c r="A11" s="128">
        <v>10</v>
      </c>
      <c r="B11" s="129">
        <f>М!F17</f>
        <v>1137</v>
      </c>
      <c r="C11" s="130" t="str">
        <f>М!G17</f>
        <v>Срумов Антон</v>
      </c>
      <c r="D11" s="131" t="str">
        <f>М!E49</f>
        <v>Хафизов Булат</v>
      </c>
      <c r="E11" s="132">
        <f>М!D49</f>
        <v>4556</v>
      </c>
    </row>
    <row r="12" spans="1:5" ht="12.75">
      <c r="A12" s="128">
        <v>11</v>
      </c>
      <c r="B12" s="129">
        <f>М!F25</f>
        <v>4423</v>
      </c>
      <c r="C12" s="130" t="str">
        <f>М!G25</f>
        <v>Коврижников Максим</v>
      </c>
      <c r="D12" s="131" t="str">
        <f>М!E45</f>
        <v>Абулаев Айрат</v>
      </c>
      <c r="E12" s="132">
        <f>М!D45</f>
        <v>6245</v>
      </c>
    </row>
    <row r="13" spans="1:5" ht="12.75">
      <c r="A13" s="128">
        <v>12</v>
      </c>
      <c r="B13" s="129">
        <f>М!F33</f>
        <v>100</v>
      </c>
      <c r="C13" s="130" t="str">
        <f>М!G33</f>
        <v>Аббасов Рустамхон</v>
      </c>
      <c r="D13" s="131" t="str">
        <f>М!E41</f>
        <v>Даминов Ильдус</v>
      </c>
      <c r="E13" s="132">
        <f>М!D41</f>
        <v>6141</v>
      </c>
    </row>
    <row r="14" spans="1:5" ht="12.75">
      <c r="A14" s="128">
        <v>13</v>
      </c>
      <c r="B14" s="129">
        <f>М!H13</f>
        <v>1137</v>
      </c>
      <c r="C14" s="130" t="str">
        <f>М!I13</f>
        <v>Срумов Антон</v>
      </c>
      <c r="D14" s="131" t="str">
        <f>М!I38</f>
        <v>Семенов Константин</v>
      </c>
      <c r="E14" s="132">
        <f>М!H38</f>
        <v>3468</v>
      </c>
    </row>
    <row r="15" spans="1:5" ht="12.75">
      <c r="A15" s="128">
        <v>14</v>
      </c>
      <c r="B15" s="129">
        <f>М!H29</f>
        <v>100</v>
      </c>
      <c r="C15" s="130" t="str">
        <f>М!I29</f>
        <v>Аббасов Рустамхон</v>
      </c>
      <c r="D15" s="131" t="str">
        <f>М!I46</f>
        <v>Коврижников Максим</v>
      </c>
      <c r="E15" s="132">
        <f>М!H46</f>
        <v>4423</v>
      </c>
    </row>
    <row r="16" spans="1:5" ht="12.75">
      <c r="A16" s="128">
        <v>15</v>
      </c>
      <c r="B16" s="129">
        <f>М!J21</f>
        <v>100</v>
      </c>
      <c r="C16" s="130" t="str">
        <f>М!K21</f>
        <v>Аббасов Рустамхон</v>
      </c>
      <c r="D16" s="131" t="str">
        <f>М!K32</f>
        <v>Срумов Антон</v>
      </c>
      <c r="E16" s="132">
        <f>М!J32</f>
        <v>1137</v>
      </c>
    </row>
    <row r="17" spans="1:5" ht="12.75">
      <c r="A17" s="128">
        <v>16</v>
      </c>
      <c r="B17" s="129">
        <f>М!D39</f>
        <v>5700</v>
      </c>
      <c r="C17" s="130" t="str">
        <f>М!E39</f>
        <v>Насыров Эмиль</v>
      </c>
      <c r="D17" s="131" t="str">
        <f>М!C65</f>
        <v>_</v>
      </c>
      <c r="E17" s="132">
        <f>М!B65</f>
        <v>0</v>
      </c>
    </row>
    <row r="18" spans="1:5" ht="12.75">
      <c r="A18" s="128">
        <v>17</v>
      </c>
      <c r="B18" s="129">
        <f>М!D43</f>
        <v>6998</v>
      </c>
      <c r="C18" s="130" t="str">
        <f>М!E43</f>
        <v>Шаймарданов Ришат</v>
      </c>
      <c r="D18" s="131" t="str">
        <f>М!C67</f>
        <v>Семенов Игорь</v>
      </c>
      <c r="E18" s="132">
        <f>М!B67</f>
        <v>6906</v>
      </c>
    </row>
    <row r="19" spans="1:5" ht="12.75">
      <c r="A19" s="128">
        <v>18</v>
      </c>
      <c r="B19" s="129">
        <f>М!D47</f>
        <v>5962</v>
      </c>
      <c r="C19" s="130" t="str">
        <f>М!E47</f>
        <v>Абулаев Салават</v>
      </c>
      <c r="D19" s="131" t="str">
        <f>М!C69</f>
        <v>_</v>
      </c>
      <c r="E19" s="132">
        <f>М!B69</f>
        <v>0</v>
      </c>
    </row>
    <row r="20" spans="1:5" ht="12.75">
      <c r="A20" s="128">
        <v>19</v>
      </c>
      <c r="B20" s="129">
        <f>М!D51</f>
        <v>4567</v>
      </c>
      <c r="C20" s="130" t="str">
        <f>М!E51</f>
        <v>Миксонов Эренбург</v>
      </c>
      <c r="D20" s="131" t="str">
        <f>М!C71</f>
        <v>_</v>
      </c>
      <c r="E20" s="132">
        <f>М!B71</f>
        <v>0</v>
      </c>
    </row>
    <row r="21" spans="1:5" ht="12.75">
      <c r="A21" s="128">
        <v>20</v>
      </c>
      <c r="B21" s="129">
        <f>М!F40</f>
        <v>6141</v>
      </c>
      <c r="C21" s="130" t="str">
        <f>М!G40</f>
        <v>Даминов Ильдус</v>
      </c>
      <c r="D21" s="131" t="str">
        <f>М!I55</f>
        <v>Насыров Эмиль</v>
      </c>
      <c r="E21" s="132">
        <f>М!H55</f>
        <v>5700</v>
      </c>
    </row>
    <row r="22" spans="1:5" ht="12.75">
      <c r="A22" s="128">
        <v>21</v>
      </c>
      <c r="B22" s="129">
        <f>М!F44</f>
        <v>6998</v>
      </c>
      <c r="C22" s="130" t="str">
        <f>М!G44</f>
        <v>Шаймарданов Ришат</v>
      </c>
      <c r="D22" s="131" t="str">
        <f>М!I57</f>
        <v>Абулаев Айрат</v>
      </c>
      <c r="E22" s="132">
        <f>М!H57</f>
        <v>6245</v>
      </c>
    </row>
    <row r="23" spans="1:5" ht="12.75">
      <c r="A23" s="128">
        <v>22</v>
      </c>
      <c r="B23" s="129">
        <f>М!F48</f>
        <v>5962</v>
      </c>
      <c r="C23" s="130" t="str">
        <f>М!G48</f>
        <v>Абулаев Салават</v>
      </c>
      <c r="D23" s="131" t="str">
        <f>М!I59</f>
        <v>Хафизов Булат</v>
      </c>
      <c r="E23" s="132">
        <f>М!H59</f>
        <v>4556</v>
      </c>
    </row>
    <row r="24" spans="1:5" ht="12.75">
      <c r="A24" s="128">
        <v>23</v>
      </c>
      <c r="B24" s="129">
        <f>М!F52</f>
        <v>4567</v>
      </c>
      <c r="C24" s="130" t="str">
        <f>М!G52</f>
        <v>Миксонов Эренбург</v>
      </c>
      <c r="D24" s="131" t="str">
        <f>М!I61</f>
        <v>Лончакова Юлия</v>
      </c>
      <c r="E24" s="132">
        <f>М!H61</f>
        <v>4799</v>
      </c>
    </row>
    <row r="25" spans="1:5" ht="12.75">
      <c r="A25" s="128">
        <v>24</v>
      </c>
      <c r="B25" s="129">
        <f>М!H42</f>
        <v>6141</v>
      </c>
      <c r="C25" s="130" t="str">
        <f>М!I42</f>
        <v>Даминов Ильдус</v>
      </c>
      <c r="D25" s="131" t="str">
        <f>М!C60</f>
        <v>Шаймарданов Ришат</v>
      </c>
      <c r="E25" s="132">
        <f>М!B60</f>
        <v>6998</v>
      </c>
    </row>
    <row r="26" spans="1:5" ht="12.75">
      <c r="A26" s="128">
        <v>25</v>
      </c>
      <c r="B26" s="129">
        <f>М!H50</f>
        <v>5962</v>
      </c>
      <c r="C26" s="130" t="str">
        <f>М!I50</f>
        <v>Абулаев Салават</v>
      </c>
      <c r="D26" s="131" t="str">
        <f>М!C62</f>
        <v>Миксонов Эренбург</v>
      </c>
      <c r="E26" s="132">
        <f>М!B62</f>
        <v>4567</v>
      </c>
    </row>
    <row r="27" spans="1:5" ht="12.75">
      <c r="A27" s="128">
        <v>26</v>
      </c>
      <c r="B27" s="129">
        <f>М!J40</f>
        <v>3468</v>
      </c>
      <c r="C27" s="130" t="str">
        <f>М!K40</f>
        <v>Семенов Константин</v>
      </c>
      <c r="D27" s="131" t="str">
        <f>М!C55</f>
        <v>Даминов Ильдус</v>
      </c>
      <c r="E27" s="132">
        <f>М!B55</f>
        <v>6141</v>
      </c>
    </row>
    <row r="28" spans="1:5" ht="12.75">
      <c r="A28" s="128">
        <v>27</v>
      </c>
      <c r="B28" s="129">
        <f>М!J48</f>
        <v>4423</v>
      </c>
      <c r="C28" s="130" t="str">
        <f>М!K48</f>
        <v>Коврижников Максим</v>
      </c>
      <c r="D28" s="131" t="str">
        <f>М!C57</f>
        <v>Абулаев Салават</v>
      </c>
      <c r="E28" s="132">
        <f>М!B57</f>
        <v>5962</v>
      </c>
    </row>
    <row r="29" spans="1:5" ht="12.75">
      <c r="A29" s="128">
        <v>28</v>
      </c>
      <c r="B29" s="129">
        <f>М!L44</f>
        <v>3468</v>
      </c>
      <c r="C29" s="130" t="str">
        <f>М!M44</f>
        <v>Семенов Константин</v>
      </c>
      <c r="D29" s="131" t="str">
        <f>М!M52</f>
        <v>Коврижников Максим</v>
      </c>
      <c r="E29" s="132">
        <f>М!L52</f>
        <v>4423</v>
      </c>
    </row>
    <row r="30" spans="1:5" ht="12.75">
      <c r="A30" s="128">
        <v>29</v>
      </c>
      <c r="B30" s="129">
        <f>М!D56</f>
        <v>6141</v>
      </c>
      <c r="C30" s="130" t="str">
        <f>М!E56</f>
        <v>Даминов Ильдус</v>
      </c>
      <c r="D30" s="131" t="str">
        <f>М!E58</f>
        <v>Абулаев Салават</v>
      </c>
      <c r="E30" s="132">
        <f>М!D58</f>
        <v>5962</v>
      </c>
    </row>
    <row r="31" spans="1:5" ht="12.75">
      <c r="A31" s="128">
        <v>30</v>
      </c>
      <c r="B31" s="129">
        <f>М!D61</f>
        <v>4567</v>
      </c>
      <c r="C31" s="130" t="str">
        <f>М!E61</f>
        <v>Миксонов Эренбург</v>
      </c>
      <c r="D31" s="131" t="str">
        <f>М!E63</f>
        <v>Шаймарданов Ришат</v>
      </c>
      <c r="E31" s="132">
        <f>М!D63</f>
        <v>6998</v>
      </c>
    </row>
    <row r="32" spans="1:5" ht="12.75">
      <c r="A32" s="128">
        <v>31</v>
      </c>
      <c r="B32" s="129">
        <f>М!J56</f>
        <v>6245</v>
      </c>
      <c r="C32" s="130" t="str">
        <f>М!K56</f>
        <v>Абулаев Айрат</v>
      </c>
      <c r="D32" s="131" t="str">
        <f>М!K64</f>
        <v>Насыров Эмиль</v>
      </c>
      <c r="E32" s="132">
        <f>М!J64</f>
        <v>5700</v>
      </c>
    </row>
    <row r="33" spans="1:5" ht="12.75">
      <c r="A33" s="128">
        <v>32</v>
      </c>
      <c r="B33" s="129">
        <f>М!J60</f>
        <v>4556</v>
      </c>
      <c r="C33" s="130" t="str">
        <f>М!K60</f>
        <v>Хафизов Булат</v>
      </c>
      <c r="D33" s="131" t="str">
        <f>М!K66</f>
        <v>Лончакова Юлия</v>
      </c>
      <c r="E33" s="132">
        <f>М!J66</f>
        <v>4799</v>
      </c>
    </row>
    <row r="34" spans="1:5" ht="12.75">
      <c r="A34" s="128">
        <v>33</v>
      </c>
      <c r="B34" s="129">
        <f>М!L58</f>
        <v>4556</v>
      </c>
      <c r="C34" s="130" t="str">
        <f>М!M58</f>
        <v>Хафизов Булат</v>
      </c>
      <c r="D34" s="131" t="str">
        <f>М!M61</f>
        <v>Абулаев Айрат</v>
      </c>
      <c r="E34" s="132">
        <f>М!L61</f>
        <v>6245</v>
      </c>
    </row>
    <row r="35" spans="1:5" ht="12.75">
      <c r="A35" s="128">
        <v>34</v>
      </c>
      <c r="B35" s="129">
        <f>М!L65</f>
        <v>4799</v>
      </c>
      <c r="C35" s="130" t="str">
        <f>М!M65</f>
        <v>Лончакова Юлия</v>
      </c>
      <c r="D35" s="131" t="str">
        <f>М!M67</f>
        <v>Насыров Эмиль</v>
      </c>
      <c r="E35" s="132">
        <f>М!L67</f>
        <v>5700</v>
      </c>
    </row>
    <row r="36" spans="1:5" ht="12.75">
      <c r="A36" s="128">
        <v>35</v>
      </c>
      <c r="B36" s="129">
        <f>М!D66</f>
        <v>6906</v>
      </c>
      <c r="C36" s="130" t="str">
        <f>М!E66</f>
        <v>Семенов Игорь</v>
      </c>
      <c r="D36" s="131" t="str">
        <f>М!K69</f>
        <v>_</v>
      </c>
      <c r="E36" s="132">
        <f>М!J69</f>
        <v>0</v>
      </c>
    </row>
    <row r="37" spans="1:5" ht="12.75">
      <c r="A37" s="128">
        <v>36</v>
      </c>
      <c r="B37" s="129">
        <f>М!D70</f>
        <v>0</v>
      </c>
      <c r="C37" s="130">
        <f>М!E70</f>
        <v>0</v>
      </c>
      <c r="D37" s="131">
        <f>М!K71</f>
        <v>0</v>
      </c>
      <c r="E37" s="132">
        <f>М!J71</f>
        <v>0</v>
      </c>
    </row>
    <row r="38" spans="1:5" ht="12.75">
      <c r="A38" s="128">
        <v>37</v>
      </c>
      <c r="B38" s="129">
        <f>М!F68</f>
        <v>6906</v>
      </c>
      <c r="C38" s="130" t="str">
        <f>М!G68</f>
        <v>Семенов Игорь</v>
      </c>
      <c r="D38" s="131">
        <f>М!G71</f>
        <v>0</v>
      </c>
      <c r="E38" s="132">
        <f>М!F71</f>
        <v>0</v>
      </c>
    </row>
    <row r="39" spans="1:5" ht="12.75">
      <c r="A39" s="128">
        <v>38</v>
      </c>
      <c r="B39" s="129">
        <f>М!L70</f>
        <v>0</v>
      </c>
      <c r="C39" s="130">
        <f>М!M70</f>
        <v>0</v>
      </c>
      <c r="D39" s="131" t="str">
        <f>М!M72</f>
        <v>_</v>
      </c>
      <c r="E39" s="132">
        <f>М!L72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64"/>
    </row>
    <row r="2" spans="1:9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</row>
    <row r="3" spans="1:10" ht="23.25">
      <c r="A3" s="296" t="s">
        <v>4</v>
      </c>
      <c r="B3" s="296"/>
      <c r="C3" s="296"/>
      <c r="D3" s="296"/>
      <c r="E3" s="296"/>
      <c r="F3" s="65">
        <v>25</v>
      </c>
      <c r="G3" s="66" t="s">
        <v>10</v>
      </c>
      <c r="H3" s="67" t="s">
        <v>93</v>
      </c>
      <c r="I3" s="68" t="s">
        <v>12</v>
      </c>
      <c r="J3" s="69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70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43281</v>
      </c>
      <c r="I5" s="283"/>
      <c r="J5" s="71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71"/>
    </row>
    <row r="7" spans="1:10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  <c r="J7" s="75"/>
    </row>
    <row r="8" spans="1:10" ht="18">
      <c r="A8" s="76"/>
      <c r="B8" s="77" t="s">
        <v>33</v>
      </c>
      <c r="C8" s="78">
        <v>1</v>
      </c>
      <c r="D8" s="79" t="str">
        <f>Пр!I12</f>
        <v>Аббасов Рустамхон</v>
      </c>
      <c r="E8" s="1"/>
      <c r="F8" s="1"/>
      <c r="G8" s="1"/>
      <c r="H8" s="1"/>
      <c r="I8" s="1"/>
      <c r="J8" s="80">
        <v>700</v>
      </c>
    </row>
    <row r="9" spans="1:10" ht="18">
      <c r="A9" s="76"/>
      <c r="B9" s="77" t="s">
        <v>94</v>
      </c>
      <c r="C9" s="78">
        <v>2</v>
      </c>
      <c r="D9" s="79" t="str">
        <f>Пр!I19</f>
        <v>Семенов Константин</v>
      </c>
      <c r="E9" s="1"/>
      <c r="F9" s="1"/>
      <c r="G9" s="1"/>
      <c r="H9" s="1"/>
      <c r="I9" s="1"/>
      <c r="J9" s="80">
        <v>400</v>
      </c>
    </row>
    <row r="10" spans="1:10" ht="18">
      <c r="A10" s="76"/>
      <c r="B10" s="77" t="s">
        <v>22</v>
      </c>
      <c r="C10" s="78">
        <v>3</v>
      </c>
      <c r="D10" s="79" t="str">
        <f>Пр!I25</f>
        <v>Коврижников Максим</v>
      </c>
      <c r="E10" s="1"/>
      <c r="F10" s="1"/>
      <c r="G10" s="1"/>
      <c r="H10" s="1"/>
      <c r="I10" s="1"/>
      <c r="J10" s="80">
        <v>300</v>
      </c>
    </row>
    <row r="11" spans="1:10" ht="18">
      <c r="A11" s="76"/>
      <c r="B11" s="77" t="s">
        <v>95</v>
      </c>
      <c r="C11" s="78">
        <v>4</v>
      </c>
      <c r="D11" s="79" t="str">
        <f>Пр!I28</f>
        <v>Абулаев Салават</v>
      </c>
      <c r="E11" s="1"/>
      <c r="F11" s="1"/>
      <c r="G11" s="1"/>
      <c r="H11" s="1"/>
      <c r="I11" s="1"/>
      <c r="J11" s="75"/>
    </row>
    <row r="12" spans="1:10" ht="18">
      <c r="A12" s="76"/>
      <c r="B12" s="77" t="s">
        <v>96</v>
      </c>
      <c r="C12" s="78">
        <v>5</v>
      </c>
      <c r="D12" s="79" t="str">
        <f>Пр!I31</f>
        <v>Даминов Ильдус</v>
      </c>
      <c r="E12" s="1"/>
      <c r="F12" s="1"/>
      <c r="G12" s="1"/>
      <c r="H12" s="1"/>
      <c r="I12" s="1"/>
      <c r="J12" s="75"/>
    </row>
    <row r="13" spans="1:10" ht="18">
      <c r="A13" s="76"/>
      <c r="B13" s="77" t="s">
        <v>90</v>
      </c>
      <c r="C13" s="78">
        <v>6</v>
      </c>
      <c r="D13" s="79" t="str">
        <f>Пр!I33</f>
        <v>Хабиров Марс</v>
      </c>
      <c r="E13" s="1"/>
      <c r="F13" s="1"/>
      <c r="G13" s="1"/>
      <c r="H13" s="1"/>
      <c r="I13" s="1"/>
      <c r="J13" s="75"/>
    </row>
    <row r="14" spans="1:10" ht="18">
      <c r="A14" s="76"/>
      <c r="B14" s="77" t="s">
        <v>97</v>
      </c>
      <c r="C14" s="78">
        <v>7</v>
      </c>
      <c r="D14" s="79" t="str">
        <f>Пр!E33</f>
        <v>Абулаев Айрат</v>
      </c>
      <c r="E14" s="1"/>
      <c r="F14" s="1"/>
      <c r="G14" s="1"/>
      <c r="H14" s="1"/>
      <c r="I14" s="1"/>
      <c r="J14" s="75"/>
    </row>
    <row r="15" spans="1:10" ht="18">
      <c r="A15" s="76"/>
      <c r="B15" s="77" t="s">
        <v>98</v>
      </c>
      <c r="C15" s="78">
        <v>8</v>
      </c>
      <c r="D15" s="79" t="str">
        <f>Пр!E35</f>
        <v>Семенов Игорь</v>
      </c>
      <c r="E15" s="1"/>
      <c r="F15" s="1"/>
      <c r="G15" s="1"/>
      <c r="H15" s="1"/>
      <c r="I15" s="1"/>
      <c r="J15" s="75"/>
    </row>
    <row r="16" ht="12.75">
      <c r="J16" s="75"/>
    </row>
    <row r="17" ht="12.75">
      <c r="J17" s="7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2.75390625" defaultRowHeight="10.5" customHeight="1"/>
  <cols>
    <col min="1" max="1" width="4.75390625" style="84" customWidth="1"/>
    <col min="2" max="2" width="3.75390625" style="84" customWidth="1"/>
    <col min="3" max="3" width="25.75390625" style="84" customWidth="1"/>
    <col min="4" max="4" width="3.75390625" style="84" customWidth="1"/>
    <col min="5" max="5" width="19.75390625" style="84" customWidth="1"/>
    <col min="6" max="6" width="3.75390625" style="84" customWidth="1"/>
    <col min="7" max="7" width="17.75390625" style="84" customWidth="1"/>
    <col min="8" max="8" width="3.75390625" style="84" customWidth="1"/>
    <col min="9" max="9" width="7.75390625" style="84" customWidth="1"/>
    <col min="10" max="13" width="3.75390625" style="84" customWidth="1"/>
    <col min="14" max="14" width="4.75390625" style="84" customWidth="1"/>
    <col min="15" max="17" width="3.75390625" style="84" customWidth="1"/>
    <col min="18" max="16384" width="2.75390625" style="84" customWidth="1"/>
  </cols>
  <sheetData>
    <row r="1" spans="1:14" s="14" customFormat="1" ht="43.5" customHeight="1" thickBot="1">
      <c r="A1" s="297" t="s">
        <v>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4" customFormat="1" ht="13.5" thickBot="1">
      <c r="A2" s="300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5" ht="19.5" customHeight="1">
      <c r="A3" s="298" t="str">
        <f>CONCATENATE(сПр!A3,"     ",сПр!F3,сПр!G3,"     ",сПр!H3," ",сПр!I3)</f>
        <v>LX Личный Чемпионат Республики Башкортостан.     25-й  тур.     Премиальная лига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3"/>
    </row>
    <row r="4" spans="1:15" ht="13.5">
      <c r="A4" s="299">
        <f>сПр!A5</f>
        <v>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85"/>
    </row>
    <row r="5" spans="1:14" s="91" customFormat="1" ht="10.5" customHeight="1">
      <c r="A5" s="86">
        <v>1</v>
      </c>
      <c r="B5" s="87">
        <f>сПр!A8</f>
        <v>0</v>
      </c>
      <c r="C5" s="88" t="str">
        <f>сПр!B8</f>
        <v>Семенов Константин</v>
      </c>
      <c r="D5" s="89"/>
      <c r="E5" s="86"/>
      <c r="F5" s="86"/>
      <c r="G5" s="86"/>
      <c r="H5" s="86"/>
      <c r="I5" s="86"/>
      <c r="J5" s="90"/>
      <c r="K5" s="90"/>
      <c r="L5" s="90"/>
      <c r="M5" s="90"/>
      <c r="N5" s="90"/>
    </row>
    <row r="6" spans="1:14" s="91" customFormat="1" ht="10.5" customHeight="1">
      <c r="A6" s="86"/>
      <c r="B6" s="92"/>
      <c r="C6" s="93">
        <v>1</v>
      </c>
      <c r="D6" s="94">
        <v>0</v>
      </c>
      <c r="E6" s="95" t="s">
        <v>33</v>
      </c>
      <c r="F6" s="96"/>
      <c r="G6" s="86"/>
      <c r="H6" s="86"/>
      <c r="I6" s="86"/>
      <c r="J6" s="90"/>
      <c r="K6" s="90"/>
      <c r="L6" s="90"/>
      <c r="M6" s="90"/>
      <c r="N6" s="90"/>
    </row>
    <row r="7" spans="1:14" s="91" customFormat="1" ht="10.5" customHeight="1">
      <c r="A7" s="86">
        <v>8</v>
      </c>
      <c r="B7" s="87">
        <f>сПр!A15</f>
        <v>0</v>
      </c>
      <c r="C7" s="97" t="str">
        <f>сПр!B15</f>
        <v>Семенов Игорь</v>
      </c>
      <c r="D7" s="98"/>
      <c r="E7" s="93"/>
      <c r="F7" s="99"/>
      <c r="G7" s="86"/>
      <c r="H7" s="86"/>
      <c r="I7" s="86"/>
      <c r="J7" s="90"/>
      <c r="K7" s="90"/>
      <c r="L7" s="90"/>
      <c r="M7" s="90"/>
      <c r="N7" s="90"/>
    </row>
    <row r="8" spans="1:14" s="91" customFormat="1" ht="10.5" customHeight="1">
      <c r="A8" s="86"/>
      <c r="B8" s="92"/>
      <c r="C8" s="86"/>
      <c r="D8" s="92"/>
      <c r="E8" s="93">
        <v>5</v>
      </c>
      <c r="F8" s="94">
        <v>0</v>
      </c>
      <c r="G8" s="95" t="s">
        <v>33</v>
      </c>
      <c r="H8" s="96"/>
      <c r="I8" s="86"/>
      <c r="J8" s="90"/>
      <c r="K8" s="90"/>
      <c r="L8" s="90"/>
      <c r="M8" s="90"/>
      <c r="N8" s="90"/>
    </row>
    <row r="9" spans="1:14" s="91" customFormat="1" ht="10.5" customHeight="1">
      <c r="A9" s="86">
        <v>5</v>
      </c>
      <c r="B9" s="87">
        <f>сПр!A12</f>
        <v>0</v>
      </c>
      <c r="C9" s="88" t="str">
        <f>сПр!B12</f>
        <v>Хабиров Марс</v>
      </c>
      <c r="D9" s="100"/>
      <c r="E9" s="93"/>
      <c r="F9" s="98"/>
      <c r="G9" s="93"/>
      <c r="H9" s="96"/>
      <c r="I9" s="86"/>
      <c r="J9" s="90"/>
      <c r="K9" s="90"/>
      <c r="L9" s="90"/>
      <c r="M9" s="90"/>
      <c r="N9" s="90"/>
    </row>
    <row r="10" spans="1:14" s="91" customFormat="1" ht="10.5" customHeight="1">
      <c r="A10" s="86"/>
      <c r="B10" s="92"/>
      <c r="C10" s="93">
        <v>2</v>
      </c>
      <c r="D10" s="94">
        <v>0</v>
      </c>
      <c r="E10" s="101" t="s">
        <v>95</v>
      </c>
      <c r="F10" s="102"/>
      <c r="G10" s="93"/>
      <c r="H10" s="96"/>
      <c r="I10" s="86"/>
      <c r="J10" s="90"/>
      <c r="K10" s="90"/>
      <c r="L10" s="90"/>
      <c r="M10" s="90"/>
      <c r="N10" s="90"/>
    </row>
    <row r="11" spans="1:14" s="91" customFormat="1" ht="10.5" customHeight="1">
      <c r="A11" s="86">
        <v>4</v>
      </c>
      <c r="B11" s="87">
        <f>сПр!A11</f>
        <v>0</v>
      </c>
      <c r="C11" s="97" t="str">
        <f>сПр!B11</f>
        <v>Абулаев Салават</v>
      </c>
      <c r="D11" s="100"/>
      <c r="E11" s="86"/>
      <c r="F11" s="92"/>
      <c r="G11" s="93"/>
      <c r="H11" s="96"/>
      <c r="I11" s="86"/>
      <c r="J11" s="90"/>
      <c r="K11" s="90"/>
      <c r="L11" s="90"/>
      <c r="M11" s="90"/>
      <c r="N11" s="90"/>
    </row>
    <row r="12" spans="1:14" s="91" customFormat="1" ht="10.5" customHeight="1">
      <c r="A12" s="86"/>
      <c r="B12" s="92"/>
      <c r="C12" s="86"/>
      <c r="D12" s="92"/>
      <c r="E12" s="86"/>
      <c r="F12" s="92"/>
      <c r="G12" s="93">
        <v>7</v>
      </c>
      <c r="H12" s="94">
        <v>0</v>
      </c>
      <c r="I12" s="103" t="s">
        <v>94</v>
      </c>
      <c r="J12" s="103"/>
      <c r="K12" s="103"/>
      <c r="L12" s="103"/>
      <c r="M12" s="103"/>
      <c r="N12" s="103"/>
    </row>
    <row r="13" spans="1:14" s="91" customFormat="1" ht="10.5" customHeight="1">
      <c r="A13" s="86">
        <v>3</v>
      </c>
      <c r="B13" s="87">
        <f>сПр!A10</f>
        <v>0</v>
      </c>
      <c r="C13" s="88" t="str">
        <f>сПр!B10</f>
        <v>Коврижников Максим</v>
      </c>
      <c r="D13" s="100"/>
      <c r="E13" s="86"/>
      <c r="F13" s="92"/>
      <c r="G13" s="93"/>
      <c r="H13" s="100"/>
      <c r="I13" s="104"/>
      <c r="J13" s="105"/>
      <c r="K13" s="104"/>
      <c r="L13" s="105"/>
      <c r="M13" s="105"/>
      <c r="N13" s="106" t="s">
        <v>49</v>
      </c>
    </row>
    <row r="14" spans="1:14" s="91" customFormat="1" ht="10.5" customHeight="1">
      <c r="A14" s="86"/>
      <c r="B14" s="92"/>
      <c r="C14" s="93">
        <v>3</v>
      </c>
      <c r="D14" s="94">
        <v>0</v>
      </c>
      <c r="E14" s="95" t="s">
        <v>22</v>
      </c>
      <c r="F14" s="100"/>
      <c r="G14" s="93"/>
      <c r="H14" s="100"/>
      <c r="I14" s="104"/>
      <c r="J14" s="105"/>
      <c r="K14" s="104"/>
      <c r="L14" s="105"/>
      <c r="M14" s="105"/>
      <c r="N14" s="104"/>
    </row>
    <row r="15" spans="1:14" s="91" customFormat="1" ht="10.5" customHeight="1">
      <c r="A15" s="86">
        <v>6</v>
      </c>
      <c r="B15" s="87">
        <f>сПр!A13</f>
        <v>0</v>
      </c>
      <c r="C15" s="97" t="str">
        <f>сПр!B13</f>
        <v>Даминов Ильдус</v>
      </c>
      <c r="D15" s="98"/>
      <c r="E15" s="93"/>
      <c r="F15" s="102"/>
      <c r="G15" s="93"/>
      <c r="H15" s="100"/>
      <c r="I15" s="104"/>
      <c r="J15" s="105"/>
      <c r="K15" s="104"/>
      <c r="L15" s="105"/>
      <c r="M15" s="105"/>
      <c r="N15" s="104"/>
    </row>
    <row r="16" spans="1:14" s="91" customFormat="1" ht="10.5" customHeight="1">
      <c r="A16" s="86"/>
      <c r="B16" s="92"/>
      <c r="C16" s="86"/>
      <c r="D16" s="92"/>
      <c r="E16" s="93">
        <v>6</v>
      </c>
      <c r="F16" s="94">
        <v>0</v>
      </c>
      <c r="G16" s="101" t="s">
        <v>94</v>
      </c>
      <c r="H16" s="100"/>
      <c r="I16" s="104"/>
      <c r="J16" s="105"/>
      <c r="K16" s="104"/>
      <c r="L16" s="105"/>
      <c r="M16" s="105"/>
      <c r="N16" s="104"/>
    </row>
    <row r="17" spans="1:14" s="91" customFormat="1" ht="10.5" customHeight="1">
      <c r="A17" s="86">
        <v>7</v>
      </c>
      <c r="B17" s="87">
        <f>сПр!A14</f>
        <v>0</v>
      </c>
      <c r="C17" s="88" t="str">
        <f>сПр!B14</f>
        <v>Абулаев Айрат</v>
      </c>
      <c r="D17" s="100"/>
      <c r="E17" s="93"/>
      <c r="F17" s="100"/>
      <c r="G17" s="86"/>
      <c r="H17" s="92"/>
      <c r="I17" s="104"/>
      <c r="J17" s="105"/>
      <c r="K17" s="104"/>
      <c r="L17" s="105"/>
      <c r="M17" s="105"/>
      <c r="N17" s="104"/>
    </row>
    <row r="18" spans="1:14" s="91" customFormat="1" ht="10.5" customHeight="1">
      <c r="A18" s="86"/>
      <c r="B18" s="92"/>
      <c r="C18" s="93">
        <v>4</v>
      </c>
      <c r="D18" s="94">
        <v>0</v>
      </c>
      <c r="E18" s="101" t="s">
        <v>94</v>
      </c>
      <c r="F18" s="100"/>
      <c r="G18" s="86"/>
      <c r="H18" s="92"/>
      <c r="I18" s="104"/>
      <c r="J18" s="105"/>
      <c r="K18" s="104"/>
      <c r="L18" s="105"/>
      <c r="M18" s="105"/>
      <c r="N18" s="104"/>
    </row>
    <row r="19" spans="1:14" s="91" customFormat="1" ht="10.5" customHeight="1">
      <c r="A19" s="86">
        <v>2</v>
      </c>
      <c r="B19" s="87">
        <f>сПр!A9</f>
        <v>0</v>
      </c>
      <c r="C19" s="97" t="str">
        <f>сПр!B9</f>
        <v>Аббасов Рустамхон</v>
      </c>
      <c r="D19" s="100"/>
      <c r="E19" s="86"/>
      <c r="F19" s="92"/>
      <c r="G19" s="86">
        <v>-7</v>
      </c>
      <c r="H19" s="107">
        <f>IF(H12=F8,F16,IF(H12=F16,F8,0))</f>
        <v>0</v>
      </c>
      <c r="I19" s="108" t="str">
        <f>IF(I12=G8,G16,IF(I12=G16,G8,0))</f>
        <v>Семенов Константин</v>
      </c>
      <c r="J19" s="108"/>
      <c r="K19" s="108"/>
      <c r="L19" s="108"/>
      <c r="M19" s="108"/>
      <c r="N19" s="108"/>
    </row>
    <row r="20" spans="1:14" s="91" customFormat="1" ht="10.5" customHeight="1">
      <c r="A20" s="86"/>
      <c r="B20" s="92"/>
      <c r="C20" s="86"/>
      <c r="D20" s="92"/>
      <c r="E20" s="86"/>
      <c r="F20" s="92"/>
      <c r="G20" s="86"/>
      <c r="H20" s="92"/>
      <c r="I20" s="109"/>
      <c r="J20" s="90"/>
      <c r="K20" s="109"/>
      <c r="L20" s="90"/>
      <c r="M20" s="90"/>
      <c r="N20" s="110" t="s">
        <v>50</v>
      </c>
    </row>
    <row r="21" spans="1:14" s="91" customFormat="1" ht="10.5" customHeight="1">
      <c r="A21" s="86">
        <v>-1</v>
      </c>
      <c r="B21" s="111">
        <f>IF(D6=B5,B7,IF(D6=B7,B5,0))</f>
        <v>0</v>
      </c>
      <c r="C21" s="108" t="str">
        <f>IF(E6=C5,C7,IF(E6=C7,C5,0))</f>
        <v>Семенов Игорь</v>
      </c>
      <c r="D21" s="112"/>
      <c r="E21" s="86"/>
      <c r="F21" s="92"/>
      <c r="G21" s="86"/>
      <c r="H21" s="92"/>
      <c r="I21" s="109"/>
      <c r="J21" s="90"/>
      <c r="K21" s="109"/>
      <c r="L21" s="90"/>
      <c r="M21" s="90"/>
      <c r="N21" s="109"/>
    </row>
    <row r="22" spans="1:14" s="91" customFormat="1" ht="10.5" customHeight="1">
      <c r="A22" s="86"/>
      <c r="B22" s="92"/>
      <c r="C22" s="113">
        <v>8</v>
      </c>
      <c r="D22" s="94">
        <v>0</v>
      </c>
      <c r="E22" s="95" t="s">
        <v>96</v>
      </c>
      <c r="F22" s="100"/>
      <c r="G22" s="86"/>
      <c r="H22" s="92"/>
      <c r="I22" s="109"/>
      <c r="J22" s="90"/>
      <c r="K22" s="109"/>
      <c r="L22" s="90"/>
      <c r="M22" s="90"/>
      <c r="N22" s="109"/>
    </row>
    <row r="23" spans="1:14" s="91" customFormat="1" ht="10.5" customHeight="1">
      <c r="A23" s="86">
        <v>-2</v>
      </c>
      <c r="B23" s="111">
        <f>IF(D10=B9,B11,IF(D10=B11,B9,0))</f>
        <v>0</v>
      </c>
      <c r="C23" s="114" t="str">
        <f>IF(E10=C9,C11,IF(E10=C11,C9,0))</f>
        <v>Хабиров Марс</v>
      </c>
      <c r="D23" s="115"/>
      <c r="E23" s="113">
        <v>10</v>
      </c>
      <c r="F23" s="94">
        <v>0</v>
      </c>
      <c r="G23" s="95" t="s">
        <v>22</v>
      </c>
      <c r="H23" s="100"/>
      <c r="I23" s="109"/>
      <c r="J23" s="90"/>
      <c r="K23" s="109"/>
      <c r="L23" s="90"/>
      <c r="M23" s="90"/>
      <c r="N23" s="109"/>
    </row>
    <row r="24" spans="1:14" s="91" customFormat="1" ht="10.5" customHeight="1">
      <c r="A24" s="86"/>
      <c r="B24" s="92"/>
      <c r="C24" s="86">
        <v>-6</v>
      </c>
      <c r="D24" s="107">
        <f>IF(F16=D14,D18,IF(F16=D18,D14,0))</f>
        <v>0</v>
      </c>
      <c r="E24" s="114" t="str">
        <f>IF(G16=E14,E18,IF(G16=E18,E14,0))</f>
        <v>Коврижников Максим</v>
      </c>
      <c r="F24" s="115"/>
      <c r="G24" s="113"/>
      <c r="H24" s="100"/>
      <c r="I24" s="109"/>
      <c r="J24" s="90"/>
      <c r="K24" s="109"/>
      <c r="L24" s="90"/>
      <c r="M24" s="90"/>
      <c r="N24" s="109"/>
    </row>
    <row r="25" spans="1:14" s="91" customFormat="1" ht="10.5" customHeight="1">
      <c r="A25" s="86">
        <v>-3</v>
      </c>
      <c r="B25" s="111">
        <f>IF(D14=B13,B15,IF(D14=B15,B13,0))</f>
        <v>0</v>
      </c>
      <c r="C25" s="108" t="str">
        <f>IF(E14=C13,C15,IF(E14=C15,C13,0))</f>
        <v>Даминов Ильдус</v>
      </c>
      <c r="D25" s="112"/>
      <c r="E25" s="86"/>
      <c r="F25" s="92"/>
      <c r="G25" s="93">
        <v>12</v>
      </c>
      <c r="H25" s="94">
        <v>0</v>
      </c>
      <c r="I25" s="103" t="s">
        <v>22</v>
      </c>
      <c r="J25" s="103"/>
      <c r="K25" s="103"/>
      <c r="L25" s="103"/>
      <c r="M25" s="103"/>
      <c r="N25" s="103"/>
    </row>
    <row r="26" spans="1:14" s="91" customFormat="1" ht="10.5" customHeight="1">
      <c r="A26" s="86"/>
      <c r="B26" s="92"/>
      <c r="C26" s="113">
        <v>9</v>
      </c>
      <c r="D26" s="94">
        <v>0</v>
      </c>
      <c r="E26" s="95" t="s">
        <v>90</v>
      </c>
      <c r="F26" s="100"/>
      <c r="G26" s="93"/>
      <c r="H26" s="100"/>
      <c r="I26" s="109"/>
      <c r="J26" s="90"/>
      <c r="K26" s="109"/>
      <c r="L26" s="90"/>
      <c r="M26" s="90"/>
      <c r="N26" s="110" t="s">
        <v>51</v>
      </c>
    </row>
    <row r="27" spans="1:14" s="91" customFormat="1" ht="10.5" customHeight="1">
      <c r="A27" s="86">
        <v>-4</v>
      </c>
      <c r="B27" s="111">
        <f>IF(D18=B17,B19,IF(D18=B19,B17,0))</f>
        <v>0</v>
      </c>
      <c r="C27" s="114" t="str">
        <f>IF(E18=C17,C19,IF(E18=C19,C17,0))</f>
        <v>Абулаев Айрат</v>
      </c>
      <c r="D27" s="115"/>
      <c r="E27" s="113">
        <v>11</v>
      </c>
      <c r="F27" s="94">
        <v>0</v>
      </c>
      <c r="G27" s="101" t="s">
        <v>95</v>
      </c>
      <c r="H27" s="100"/>
      <c r="I27" s="109"/>
      <c r="J27" s="90"/>
      <c r="K27" s="109"/>
      <c r="L27" s="90"/>
      <c r="M27" s="90"/>
      <c r="N27" s="109"/>
    </row>
    <row r="28" spans="1:14" s="91" customFormat="1" ht="10.5" customHeight="1">
      <c r="A28" s="86"/>
      <c r="B28" s="116"/>
      <c r="C28" s="86">
        <v>-5</v>
      </c>
      <c r="D28" s="107">
        <f>IF(F8=D6,D10,IF(F8=D10,D6,0))</f>
        <v>0</v>
      </c>
      <c r="E28" s="114" t="str">
        <f>IF(G8=E6,E10,IF(G8=E10,E6,0))</f>
        <v>Абулаев Салават</v>
      </c>
      <c r="F28" s="112"/>
      <c r="G28" s="86">
        <v>-12</v>
      </c>
      <c r="H28" s="107">
        <f>IF(H25=F23,F27,IF(H25=F27,F23,0))</f>
        <v>0</v>
      </c>
      <c r="I28" s="108" t="str">
        <f>IF(I25=G23,G27,IF(I25=G27,G23,0))</f>
        <v>Абулаев Салават</v>
      </c>
      <c r="J28" s="108"/>
      <c r="K28" s="108"/>
      <c r="L28" s="108"/>
      <c r="M28" s="108"/>
      <c r="N28" s="108"/>
    </row>
    <row r="29" spans="1:14" s="91" customFormat="1" ht="10.5" customHeight="1">
      <c r="A29" s="86"/>
      <c r="B29" s="116"/>
      <c r="C29" s="86"/>
      <c r="D29" s="117"/>
      <c r="E29" s="86"/>
      <c r="F29" s="92"/>
      <c r="G29" s="86"/>
      <c r="H29" s="92"/>
      <c r="I29" s="109"/>
      <c r="J29" s="90"/>
      <c r="K29" s="109"/>
      <c r="L29" s="90"/>
      <c r="M29" s="90"/>
      <c r="N29" s="110" t="s">
        <v>52</v>
      </c>
    </row>
    <row r="30" spans="1:14" s="91" customFormat="1" ht="10.5" customHeight="1">
      <c r="A30" s="86"/>
      <c r="B30" s="116"/>
      <c r="C30" s="86"/>
      <c r="D30" s="117"/>
      <c r="E30" s="86">
        <v>-10</v>
      </c>
      <c r="F30" s="107">
        <f>IF(F23=D22,D24,IF(F23=D24,D22,0))</f>
        <v>0</v>
      </c>
      <c r="G30" s="108" t="str">
        <f>IF(G23=E22,E24,IF(G23=E24,E22,0))</f>
        <v>Хабиров Марс</v>
      </c>
      <c r="H30" s="112"/>
      <c r="I30" s="109"/>
      <c r="J30" s="90"/>
      <c r="K30" s="109"/>
      <c r="L30" s="90"/>
      <c r="M30" s="90"/>
      <c r="N30" s="109"/>
    </row>
    <row r="31" spans="1:14" s="91" customFormat="1" ht="10.5" customHeight="1">
      <c r="A31" s="86"/>
      <c r="B31" s="116"/>
      <c r="C31" s="86"/>
      <c r="D31" s="117"/>
      <c r="E31" s="86"/>
      <c r="F31" s="100"/>
      <c r="G31" s="93">
        <v>13</v>
      </c>
      <c r="H31" s="94">
        <v>0</v>
      </c>
      <c r="I31" s="103" t="s">
        <v>90</v>
      </c>
      <c r="J31" s="103"/>
      <c r="K31" s="103"/>
      <c r="L31" s="103"/>
      <c r="M31" s="103"/>
      <c r="N31" s="103"/>
    </row>
    <row r="32" spans="1:14" s="91" customFormat="1" ht="10.5" customHeight="1">
      <c r="A32" s="86">
        <v>-8</v>
      </c>
      <c r="B32" s="107">
        <f>IF(D22=B21,B23,IF(D22=B23,B21,0))</f>
        <v>0</v>
      </c>
      <c r="C32" s="108" t="str">
        <f>IF(E22=C21,C23,IF(E22=C23,C21,0))</f>
        <v>Семенов Игорь</v>
      </c>
      <c r="D32" s="118"/>
      <c r="E32" s="86">
        <v>-11</v>
      </c>
      <c r="F32" s="107">
        <f>IF(F27=D26,D28,IF(F27=D28,D26,0))</f>
        <v>0</v>
      </c>
      <c r="G32" s="114" t="str">
        <f>IF(G27=E26,E28,IF(G27=E28,E26,0))</f>
        <v>Даминов Ильдус</v>
      </c>
      <c r="H32" s="112"/>
      <c r="I32" s="109"/>
      <c r="J32" s="90"/>
      <c r="K32" s="109"/>
      <c r="L32" s="90"/>
      <c r="M32" s="90"/>
      <c r="N32" s="110" t="s">
        <v>53</v>
      </c>
    </row>
    <row r="33" spans="1:14" s="91" customFormat="1" ht="10.5" customHeight="1">
      <c r="A33" s="86"/>
      <c r="B33" s="116"/>
      <c r="C33" s="93">
        <v>14</v>
      </c>
      <c r="D33" s="94">
        <v>0</v>
      </c>
      <c r="E33" s="103" t="s">
        <v>97</v>
      </c>
      <c r="F33" s="119"/>
      <c r="G33" s="86">
        <v>-13</v>
      </c>
      <c r="H33" s="107">
        <f>IF(H31=F30,F32,IF(H31=F32,F30,0))</f>
        <v>0</v>
      </c>
      <c r="I33" s="108" t="str">
        <f>IF(I31=G30,G32,IF(I31=G32,G30,0))</f>
        <v>Хабиров Марс</v>
      </c>
      <c r="J33" s="108"/>
      <c r="K33" s="108"/>
      <c r="L33" s="108"/>
      <c r="M33" s="108"/>
      <c r="N33" s="108"/>
    </row>
    <row r="34" spans="1:14" s="91" customFormat="1" ht="10.5" customHeight="1">
      <c r="A34" s="86">
        <v>-9</v>
      </c>
      <c r="B34" s="107">
        <f>IF(D26=B25,B27,IF(D26=B27,B25,0))</f>
        <v>0</v>
      </c>
      <c r="C34" s="114" t="str">
        <f>IF(E26=C25,C27,IF(E26=C27,C25,0))</f>
        <v>Абулаев Айрат</v>
      </c>
      <c r="D34" s="118"/>
      <c r="E34" s="110" t="s">
        <v>54</v>
      </c>
      <c r="F34" s="120"/>
      <c r="G34" s="86"/>
      <c r="H34" s="121"/>
      <c r="I34" s="109"/>
      <c r="J34" s="90"/>
      <c r="K34" s="109"/>
      <c r="L34" s="90"/>
      <c r="M34" s="90"/>
      <c r="N34" s="110" t="s">
        <v>55</v>
      </c>
    </row>
    <row r="35" spans="1:14" s="91" customFormat="1" ht="10.5" customHeight="1">
      <c r="A35" s="86"/>
      <c r="B35" s="86"/>
      <c r="C35" s="86">
        <v>-14</v>
      </c>
      <c r="D35" s="107">
        <f>IF(D33=B32,B34,IF(D33=B34,B32,0))</f>
        <v>0</v>
      </c>
      <c r="E35" s="108" t="str">
        <f>IF(E33=C32,C34,IF(E33=C34,C32,0))</f>
        <v>Семенов Игорь</v>
      </c>
      <c r="F35" s="122"/>
      <c r="G35" s="123"/>
      <c r="H35" s="123"/>
      <c r="I35" s="123"/>
      <c r="J35" s="123"/>
      <c r="K35" s="123"/>
      <c r="L35" s="123"/>
      <c r="M35" s="90"/>
      <c r="N35" s="90"/>
    </row>
    <row r="36" spans="1:14" s="91" customFormat="1" ht="10.5" customHeight="1">
      <c r="A36" s="86"/>
      <c r="B36" s="86"/>
      <c r="C36" s="86"/>
      <c r="D36" s="86"/>
      <c r="E36" s="110" t="s">
        <v>56</v>
      </c>
      <c r="F36" s="120"/>
      <c r="G36" s="86"/>
      <c r="H36" s="86"/>
      <c r="I36" s="109"/>
      <c r="J36" s="90"/>
      <c r="K36" s="90"/>
      <c r="L36" s="90"/>
      <c r="M36" s="90"/>
      <c r="N36" s="90"/>
    </row>
    <row r="37" spans="1:17" ht="10.5" customHeight="1">
      <c r="A37" s="91"/>
      <c r="B37" s="91"/>
      <c r="C37" s="91"/>
      <c r="D37" s="91"/>
      <c r="E37" s="91"/>
      <c r="F37" s="12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0.5" customHeight="1">
      <c r="A38" s="91"/>
      <c r="B38" s="91"/>
      <c r="C38" s="91"/>
      <c r="D38" s="91"/>
      <c r="E38" s="91"/>
      <c r="F38" s="124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10.5" customHeight="1">
      <c r="A39" s="91"/>
      <c r="B39" s="91"/>
      <c r="C39" s="91"/>
      <c r="D39" s="91"/>
      <c r="E39" s="91"/>
      <c r="F39" s="124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ht="10.5" customHeight="1">
      <c r="A40" s="91"/>
      <c r="B40" s="91"/>
      <c r="C40" s="91"/>
      <c r="D40" s="91"/>
      <c r="E40" s="91"/>
      <c r="F40" s="12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10.5" customHeight="1">
      <c r="A41" s="91"/>
      <c r="B41" s="91"/>
      <c r="C41" s="91"/>
      <c r="D41" s="91"/>
      <c r="E41" s="91"/>
      <c r="F41" s="124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10.5" customHeight="1">
      <c r="A42" s="91"/>
      <c r="B42" s="91"/>
      <c r="C42" s="91"/>
      <c r="D42" s="91"/>
      <c r="E42" s="91"/>
      <c r="F42" s="124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10.5" customHeight="1">
      <c r="A43" s="91"/>
      <c r="B43" s="91"/>
      <c r="C43" s="91"/>
      <c r="D43" s="91"/>
      <c r="E43" s="91"/>
      <c r="F43" s="124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10.5" customHeight="1">
      <c r="A44" s="91"/>
      <c r="B44" s="91"/>
      <c r="C44" s="91"/>
      <c r="D44" s="91"/>
      <c r="E44" s="91"/>
      <c r="F44" s="1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ht="10.5" customHeight="1">
      <c r="A45" s="91"/>
      <c r="B45" s="91"/>
      <c r="C45" s="91"/>
      <c r="D45" s="91"/>
      <c r="E45" s="91"/>
      <c r="F45" s="1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0.5" customHeight="1">
      <c r="A46" s="91"/>
      <c r="B46" s="91"/>
      <c r="C46" s="91"/>
      <c r="D46" s="91"/>
      <c r="E46" s="91"/>
      <c r="F46" s="1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ht="10.5" customHeight="1">
      <c r="F47" s="125"/>
    </row>
    <row r="48" ht="10.5" customHeight="1">
      <c r="F48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Пр!D6</f>
        <v>0</v>
      </c>
      <c r="C2" s="130" t="str">
        <f>Пр!E6</f>
        <v>Семенов Константин</v>
      </c>
      <c r="D2" s="131" t="str">
        <f>Пр!C21</f>
        <v>Семенов Игорь</v>
      </c>
      <c r="E2" s="132">
        <f>Пр!B21</f>
        <v>0</v>
      </c>
    </row>
    <row r="3" spans="1:13" ht="12.75">
      <c r="A3" s="128">
        <v>2</v>
      </c>
      <c r="B3" s="129">
        <f>Пр!D10</f>
        <v>0</v>
      </c>
      <c r="C3" s="130" t="str">
        <f>Пр!E10</f>
        <v>Абулаев Салават</v>
      </c>
      <c r="D3" s="131" t="str">
        <f>Пр!C23</f>
        <v>Хабиров Марс</v>
      </c>
      <c r="E3" s="132">
        <f>Пр!B23</f>
        <v>0</v>
      </c>
      <c r="M3" s="133"/>
    </row>
    <row r="4" spans="1:5" ht="12.75">
      <c r="A4" s="128">
        <v>3</v>
      </c>
      <c r="B4" s="129">
        <f>Пр!D14</f>
        <v>0</v>
      </c>
      <c r="C4" s="130" t="str">
        <f>Пр!E14</f>
        <v>Коврижников Максим</v>
      </c>
      <c r="D4" s="131" t="str">
        <f>Пр!C25</f>
        <v>Даминов Ильдус</v>
      </c>
      <c r="E4" s="132">
        <f>Пр!B25</f>
        <v>0</v>
      </c>
    </row>
    <row r="5" spans="1:5" ht="12.75">
      <c r="A5" s="128">
        <v>4</v>
      </c>
      <c r="B5" s="129">
        <f>Пр!D18</f>
        <v>0</v>
      </c>
      <c r="C5" s="130" t="str">
        <f>Пр!E18</f>
        <v>Аббасов Рустамхон</v>
      </c>
      <c r="D5" s="131" t="str">
        <f>Пр!C27</f>
        <v>Абулаев Айрат</v>
      </c>
      <c r="E5" s="132">
        <f>Пр!B27</f>
        <v>0</v>
      </c>
    </row>
    <row r="6" spans="1:5" ht="12.75">
      <c r="A6" s="128">
        <v>5</v>
      </c>
      <c r="B6" s="129">
        <f>Пр!F8</f>
        <v>0</v>
      </c>
      <c r="C6" s="130" t="str">
        <f>Пр!G8</f>
        <v>Семенов Константин</v>
      </c>
      <c r="D6" s="131" t="str">
        <f>Пр!E28</f>
        <v>Абулаев Салават</v>
      </c>
      <c r="E6" s="132">
        <f>Пр!D28</f>
        <v>0</v>
      </c>
    </row>
    <row r="7" spans="1:5" ht="12.75">
      <c r="A7" s="128">
        <v>6</v>
      </c>
      <c r="B7" s="129">
        <f>Пр!F16</f>
        <v>0</v>
      </c>
      <c r="C7" s="130" t="str">
        <f>Пр!G16</f>
        <v>Аббасов Рустамхон</v>
      </c>
      <c r="D7" s="131" t="str">
        <f>Пр!E24</f>
        <v>Коврижников Максим</v>
      </c>
      <c r="E7" s="132">
        <f>Пр!D24</f>
        <v>0</v>
      </c>
    </row>
    <row r="8" spans="1:5" ht="12.75">
      <c r="A8" s="128">
        <v>7</v>
      </c>
      <c r="B8" s="129">
        <f>Пр!H12</f>
        <v>0</v>
      </c>
      <c r="C8" s="130" t="str">
        <f>Пр!I12</f>
        <v>Аббасов Рустамхон</v>
      </c>
      <c r="D8" s="131" t="str">
        <f>Пр!I19</f>
        <v>Семенов Константин</v>
      </c>
      <c r="E8" s="132">
        <f>Пр!H19</f>
        <v>0</v>
      </c>
    </row>
    <row r="9" spans="1:5" ht="12.75">
      <c r="A9" s="128">
        <v>8</v>
      </c>
      <c r="B9" s="129">
        <f>Пр!D22</f>
        <v>0</v>
      </c>
      <c r="C9" s="130" t="str">
        <f>Пр!E22</f>
        <v>Хабиров Марс</v>
      </c>
      <c r="D9" s="131" t="str">
        <f>Пр!C32</f>
        <v>Семенов Игорь</v>
      </c>
      <c r="E9" s="132">
        <f>Пр!B32</f>
        <v>0</v>
      </c>
    </row>
    <row r="10" spans="1:5" ht="12.75">
      <c r="A10" s="128">
        <v>9</v>
      </c>
      <c r="B10" s="129">
        <f>Пр!D26</f>
        <v>0</v>
      </c>
      <c r="C10" s="130" t="str">
        <f>Пр!E26</f>
        <v>Даминов Ильдус</v>
      </c>
      <c r="D10" s="131" t="str">
        <f>Пр!C34</f>
        <v>Абулаев Айрат</v>
      </c>
      <c r="E10" s="132">
        <f>Пр!B34</f>
        <v>0</v>
      </c>
    </row>
    <row r="11" spans="1:5" ht="12.75">
      <c r="A11" s="128">
        <v>10</v>
      </c>
      <c r="B11" s="129">
        <f>Пр!F23</f>
        <v>0</v>
      </c>
      <c r="C11" s="130" t="str">
        <f>Пр!G23</f>
        <v>Коврижников Максим</v>
      </c>
      <c r="D11" s="131" t="str">
        <f>Пр!G30</f>
        <v>Хабиров Марс</v>
      </c>
      <c r="E11" s="132">
        <f>Пр!F30</f>
        <v>0</v>
      </c>
    </row>
    <row r="12" spans="1:5" ht="12.75">
      <c r="A12" s="128">
        <v>11</v>
      </c>
      <c r="B12" s="129">
        <f>Пр!F27</f>
        <v>0</v>
      </c>
      <c r="C12" s="130" t="str">
        <f>Пр!G27</f>
        <v>Абулаев Салават</v>
      </c>
      <c r="D12" s="131" t="str">
        <f>Пр!G32</f>
        <v>Даминов Ильдус</v>
      </c>
      <c r="E12" s="132">
        <f>Пр!F32</f>
        <v>0</v>
      </c>
    </row>
    <row r="13" spans="1:5" ht="12.75">
      <c r="A13" s="128">
        <v>12</v>
      </c>
      <c r="B13" s="129">
        <f>Пр!H25</f>
        <v>0</v>
      </c>
      <c r="C13" s="130" t="str">
        <f>Пр!I25</f>
        <v>Коврижников Максим</v>
      </c>
      <c r="D13" s="131" t="str">
        <f>Пр!I28</f>
        <v>Абулаев Салават</v>
      </c>
      <c r="E13" s="132">
        <f>Пр!H28</f>
        <v>0</v>
      </c>
    </row>
    <row r="14" spans="1:5" ht="12.75">
      <c r="A14" s="128">
        <v>13</v>
      </c>
      <c r="B14" s="129">
        <f>Пр!H31</f>
        <v>0</v>
      </c>
      <c r="C14" s="130" t="str">
        <f>Пр!I31</f>
        <v>Даминов Ильдус</v>
      </c>
      <c r="D14" s="131" t="str">
        <f>Пр!I33</f>
        <v>Хабиров Марс</v>
      </c>
      <c r="E14" s="132">
        <f>Пр!H33</f>
        <v>0</v>
      </c>
    </row>
    <row r="15" spans="1:5" ht="12.75">
      <c r="A15" s="128">
        <v>14</v>
      </c>
      <c r="B15" s="129">
        <f>Пр!D33</f>
        <v>0</v>
      </c>
      <c r="C15" s="130" t="str">
        <f>Пр!E33</f>
        <v>Абулаев Айрат</v>
      </c>
      <c r="D15" s="131" t="str">
        <f>Пр!E35</f>
        <v>Семенов Игорь</v>
      </c>
      <c r="E15" s="132">
        <f>Пр!D35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64"/>
    </row>
    <row r="2" spans="1:9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</row>
    <row r="3" spans="1:10" ht="23.25">
      <c r="A3" s="296" t="s">
        <v>4</v>
      </c>
      <c r="B3" s="296"/>
      <c r="C3" s="296"/>
      <c r="D3" s="296"/>
      <c r="E3" s="296"/>
      <c r="F3" s="65">
        <v>25</v>
      </c>
      <c r="G3" s="66" t="s">
        <v>10</v>
      </c>
      <c r="H3" s="67" t="s">
        <v>89</v>
      </c>
      <c r="I3" s="68" t="s">
        <v>12</v>
      </c>
      <c r="J3" s="69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70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43281</v>
      </c>
      <c r="I5" s="283"/>
      <c r="J5" s="71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71"/>
    </row>
    <row r="7" spans="1:10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  <c r="J7" s="75"/>
    </row>
    <row r="8" spans="1:10" ht="18">
      <c r="A8" s="76"/>
      <c r="B8" s="77" t="s">
        <v>22</v>
      </c>
      <c r="C8" s="78">
        <v>1</v>
      </c>
      <c r="D8" s="79" t="str">
        <f>Нр!I12</f>
        <v>Коврижников Максим</v>
      </c>
      <c r="E8" s="1"/>
      <c r="F8" s="1"/>
      <c r="G8" s="1"/>
      <c r="H8" s="1"/>
      <c r="I8" s="1"/>
      <c r="J8" s="80">
        <v>600</v>
      </c>
    </row>
    <row r="9" spans="1:10" ht="18">
      <c r="A9" s="76"/>
      <c r="B9" s="77" t="s">
        <v>42</v>
      </c>
      <c r="C9" s="78">
        <v>2</v>
      </c>
      <c r="D9" s="79" t="str">
        <f>Нр!I19</f>
        <v>Даминов Ильдус</v>
      </c>
      <c r="E9" s="1"/>
      <c r="F9" s="1"/>
      <c r="G9" s="1"/>
      <c r="H9" s="1"/>
      <c r="I9" s="1"/>
      <c r="J9" s="80">
        <v>300</v>
      </c>
    </row>
    <row r="10" spans="1:10" ht="18">
      <c r="A10" s="76"/>
      <c r="B10" s="77" t="s">
        <v>90</v>
      </c>
      <c r="C10" s="78">
        <v>3</v>
      </c>
      <c r="D10" s="79" t="str">
        <f>Нр!I25</f>
        <v>Хафизов Булат</v>
      </c>
      <c r="E10" s="1"/>
      <c r="F10" s="1"/>
      <c r="G10" s="1"/>
      <c r="H10" s="1"/>
      <c r="I10" s="1"/>
      <c r="J10" s="80">
        <v>200</v>
      </c>
    </row>
    <row r="11" spans="1:10" ht="18">
      <c r="A11" s="76"/>
      <c r="B11" s="77" t="s">
        <v>91</v>
      </c>
      <c r="C11" s="78">
        <v>4</v>
      </c>
      <c r="D11" s="79" t="str">
        <f>Нр!I28</f>
        <v>Тодрамович Александер</v>
      </c>
      <c r="E11" s="1"/>
      <c r="F11" s="1"/>
      <c r="G11" s="1"/>
      <c r="H11" s="1"/>
      <c r="I11" s="1"/>
      <c r="J11" s="75"/>
    </row>
    <row r="12" spans="1:10" ht="18">
      <c r="A12" s="76"/>
      <c r="B12" s="77" t="s">
        <v>72</v>
      </c>
      <c r="C12" s="78">
        <v>5</v>
      </c>
      <c r="D12" s="79" t="str">
        <f>Нр!I31</f>
        <v>Федоров Сергей</v>
      </c>
      <c r="E12" s="1"/>
      <c r="F12" s="1"/>
      <c r="G12" s="1"/>
      <c r="H12" s="1"/>
      <c r="I12" s="1"/>
      <c r="J12" s="75"/>
    </row>
    <row r="13" spans="1:10" ht="18">
      <c r="A13" s="76"/>
      <c r="B13" s="77" t="s">
        <v>92</v>
      </c>
      <c r="C13" s="78">
        <v>6</v>
      </c>
      <c r="D13" s="79" t="str">
        <f>Нр!I33</f>
        <v>Давлетбаев Ильдар</v>
      </c>
      <c r="E13" s="1"/>
      <c r="F13" s="1"/>
      <c r="G13" s="1"/>
      <c r="H13" s="1"/>
      <c r="I13" s="1"/>
      <c r="J13" s="75"/>
    </row>
    <row r="14" spans="1:10" ht="18">
      <c r="A14" s="76"/>
      <c r="B14" s="77" t="s">
        <v>75</v>
      </c>
      <c r="C14" s="78">
        <v>7</v>
      </c>
      <c r="D14" s="79" t="str">
        <f>Нр!E33</f>
        <v>Шапошников Александер</v>
      </c>
      <c r="E14" s="1"/>
      <c r="F14" s="1"/>
      <c r="G14" s="1"/>
      <c r="H14" s="1"/>
      <c r="I14" s="1"/>
      <c r="J14" s="75"/>
    </row>
    <row r="15" spans="1:10" ht="18">
      <c r="A15" s="76"/>
      <c r="B15" s="77" t="s">
        <v>47</v>
      </c>
      <c r="C15" s="78">
        <v>8</v>
      </c>
      <c r="D15" s="79" t="str">
        <f>Нр!E35</f>
        <v>Петухова Надежда</v>
      </c>
      <c r="E15" s="1"/>
      <c r="F15" s="1"/>
      <c r="G15" s="1"/>
      <c r="H15" s="1"/>
      <c r="I15" s="1"/>
      <c r="J15" s="75"/>
    </row>
    <row r="16" ht="12.75">
      <c r="J16" s="75"/>
    </row>
    <row r="17" ht="12.75">
      <c r="J17" s="7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2.75390625" defaultRowHeight="10.5" customHeight="1"/>
  <cols>
    <col min="1" max="1" width="4.75390625" style="84" customWidth="1"/>
    <col min="2" max="2" width="3.75390625" style="84" customWidth="1"/>
    <col min="3" max="3" width="25.75390625" style="84" customWidth="1"/>
    <col min="4" max="4" width="3.75390625" style="84" customWidth="1"/>
    <col min="5" max="5" width="19.75390625" style="84" customWidth="1"/>
    <col min="6" max="6" width="3.75390625" style="84" customWidth="1"/>
    <col min="7" max="7" width="17.75390625" style="84" customWidth="1"/>
    <col min="8" max="8" width="3.75390625" style="84" customWidth="1"/>
    <col min="9" max="9" width="7.75390625" style="84" customWidth="1"/>
    <col min="10" max="13" width="3.75390625" style="84" customWidth="1"/>
    <col min="14" max="14" width="4.75390625" style="84" customWidth="1"/>
    <col min="15" max="17" width="3.75390625" style="84" customWidth="1"/>
    <col min="18" max="16384" width="2.75390625" style="84" customWidth="1"/>
  </cols>
  <sheetData>
    <row r="1" spans="1:14" s="14" customFormat="1" ht="43.5" customHeight="1" thickBot="1">
      <c r="A1" s="297" t="s">
        <v>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4" customFormat="1" ht="13.5" thickBot="1">
      <c r="A2" s="300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5" ht="19.5" customHeight="1">
      <c r="A3" s="298" t="str">
        <f>CONCATENATE(сНр!A3,"     ",сНр!F3,сНр!G3,"     ",сНр!H3," ",сНр!I3)</f>
        <v>LX Личный Чемпионат Республики Башкортостан.     25-й  тур.     Народная лига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3"/>
    </row>
    <row r="4" spans="1:15" ht="13.5">
      <c r="A4" s="299">
        <f>сНр!A5</f>
        <v>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85"/>
    </row>
    <row r="5" spans="1:14" s="91" customFormat="1" ht="10.5" customHeight="1">
      <c r="A5" s="86">
        <v>1</v>
      </c>
      <c r="B5" s="87">
        <f>сНр!A8</f>
        <v>0</v>
      </c>
      <c r="C5" s="88" t="str">
        <f>сНр!B8</f>
        <v>Коврижников Максим</v>
      </c>
      <c r="D5" s="89"/>
      <c r="E5" s="86"/>
      <c r="F5" s="86"/>
      <c r="G5" s="86"/>
      <c r="H5" s="86"/>
      <c r="I5" s="86"/>
      <c r="J5" s="90"/>
      <c r="K5" s="90"/>
      <c r="L5" s="90"/>
      <c r="M5" s="90"/>
      <c r="N5" s="90"/>
    </row>
    <row r="6" spans="1:14" s="91" customFormat="1" ht="10.5" customHeight="1">
      <c r="A6" s="86"/>
      <c r="B6" s="92"/>
      <c r="C6" s="93">
        <v>1</v>
      </c>
      <c r="D6" s="94">
        <v>0</v>
      </c>
      <c r="E6" s="95" t="s">
        <v>22</v>
      </c>
      <c r="F6" s="96"/>
      <c r="G6" s="86"/>
      <c r="H6" s="86"/>
      <c r="I6" s="86"/>
      <c r="J6" s="90"/>
      <c r="K6" s="90"/>
      <c r="L6" s="90"/>
      <c r="M6" s="90"/>
      <c r="N6" s="90"/>
    </row>
    <row r="7" spans="1:14" s="91" customFormat="1" ht="10.5" customHeight="1">
      <c r="A7" s="86">
        <v>8</v>
      </c>
      <c r="B7" s="87">
        <f>сНр!A15</f>
        <v>0</v>
      </c>
      <c r="C7" s="97" t="str">
        <f>сНр!B15</f>
        <v>Давлетбаев Ильдар</v>
      </c>
      <c r="D7" s="98"/>
      <c r="E7" s="93"/>
      <c r="F7" s="99"/>
      <c r="G7" s="86"/>
      <c r="H7" s="86"/>
      <c r="I7" s="86"/>
      <c r="J7" s="90"/>
      <c r="K7" s="90"/>
      <c r="L7" s="90"/>
      <c r="M7" s="90"/>
      <c r="N7" s="90"/>
    </row>
    <row r="8" spans="1:14" s="91" customFormat="1" ht="10.5" customHeight="1">
      <c r="A8" s="86"/>
      <c r="B8" s="92"/>
      <c r="C8" s="86"/>
      <c r="D8" s="92"/>
      <c r="E8" s="93">
        <v>5</v>
      </c>
      <c r="F8" s="94">
        <v>0</v>
      </c>
      <c r="G8" s="95" t="s">
        <v>22</v>
      </c>
      <c r="H8" s="96"/>
      <c r="I8" s="86"/>
      <c r="J8" s="90"/>
      <c r="K8" s="90"/>
      <c r="L8" s="90"/>
      <c r="M8" s="90"/>
      <c r="N8" s="90"/>
    </row>
    <row r="9" spans="1:14" s="91" customFormat="1" ht="10.5" customHeight="1">
      <c r="A9" s="86">
        <v>5</v>
      </c>
      <c r="B9" s="87">
        <f>сНр!A12</f>
        <v>0</v>
      </c>
      <c r="C9" s="88" t="str">
        <f>сНр!B12</f>
        <v>Петухова Надежда</v>
      </c>
      <c r="D9" s="100"/>
      <c r="E9" s="93"/>
      <c r="F9" s="98"/>
      <c r="G9" s="93"/>
      <c r="H9" s="96"/>
      <c r="I9" s="86"/>
      <c r="J9" s="90"/>
      <c r="K9" s="90"/>
      <c r="L9" s="90"/>
      <c r="M9" s="90"/>
      <c r="N9" s="90"/>
    </row>
    <row r="10" spans="1:14" s="91" customFormat="1" ht="10.5" customHeight="1">
      <c r="A10" s="86"/>
      <c r="B10" s="92"/>
      <c r="C10" s="93">
        <v>2</v>
      </c>
      <c r="D10" s="94">
        <v>0</v>
      </c>
      <c r="E10" s="101" t="s">
        <v>91</v>
      </c>
      <c r="F10" s="102"/>
      <c r="G10" s="93"/>
      <c r="H10" s="96"/>
      <c r="I10" s="86"/>
      <c r="J10" s="90"/>
      <c r="K10" s="90"/>
      <c r="L10" s="90"/>
      <c r="M10" s="90"/>
      <c r="N10" s="90"/>
    </row>
    <row r="11" spans="1:14" s="91" customFormat="1" ht="10.5" customHeight="1">
      <c r="A11" s="86">
        <v>4</v>
      </c>
      <c r="B11" s="87">
        <f>сНр!A11</f>
        <v>0</v>
      </c>
      <c r="C11" s="97" t="str">
        <f>сНр!B11</f>
        <v>Тодрамович Александер</v>
      </c>
      <c r="D11" s="100"/>
      <c r="E11" s="86"/>
      <c r="F11" s="92"/>
      <c r="G11" s="93"/>
      <c r="H11" s="96"/>
      <c r="I11" s="86"/>
      <c r="J11" s="90"/>
      <c r="K11" s="90"/>
      <c r="L11" s="90"/>
      <c r="M11" s="90"/>
      <c r="N11" s="90"/>
    </row>
    <row r="12" spans="1:14" s="91" customFormat="1" ht="10.5" customHeight="1">
      <c r="A12" s="86"/>
      <c r="B12" s="92"/>
      <c r="C12" s="86"/>
      <c r="D12" s="92"/>
      <c r="E12" s="86"/>
      <c r="F12" s="92"/>
      <c r="G12" s="93">
        <v>7</v>
      </c>
      <c r="H12" s="94">
        <v>0</v>
      </c>
      <c r="I12" s="103" t="s">
        <v>22</v>
      </c>
      <c r="J12" s="103"/>
      <c r="K12" s="103"/>
      <c r="L12" s="103"/>
      <c r="M12" s="103"/>
      <c r="N12" s="103"/>
    </row>
    <row r="13" spans="1:14" s="91" customFormat="1" ht="10.5" customHeight="1">
      <c r="A13" s="86">
        <v>3</v>
      </c>
      <c r="B13" s="87">
        <f>сНр!A10</f>
        <v>0</v>
      </c>
      <c r="C13" s="88" t="str">
        <f>сНр!B10</f>
        <v>Даминов Ильдус</v>
      </c>
      <c r="D13" s="100"/>
      <c r="E13" s="86"/>
      <c r="F13" s="92"/>
      <c r="G13" s="93"/>
      <c r="H13" s="100"/>
      <c r="I13" s="104"/>
      <c r="J13" s="105"/>
      <c r="K13" s="104"/>
      <c r="L13" s="105"/>
      <c r="M13" s="105"/>
      <c r="N13" s="106" t="s">
        <v>49</v>
      </c>
    </row>
    <row r="14" spans="1:14" s="91" customFormat="1" ht="10.5" customHeight="1">
      <c r="A14" s="86"/>
      <c r="B14" s="92"/>
      <c r="C14" s="93">
        <v>3</v>
      </c>
      <c r="D14" s="94">
        <v>0</v>
      </c>
      <c r="E14" s="95" t="s">
        <v>90</v>
      </c>
      <c r="F14" s="100"/>
      <c r="G14" s="93"/>
      <c r="H14" s="100"/>
      <c r="I14" s="104"/>
      <c r="J14" s="105"/>
      <c r="K14" s="104"/>
      <c r="L14" s="105"/>
      <c r="M14" s="105"/>
      <c r="N14" s="104"/>
    </row>
    <row r="15" spans="1:14" s="91" customFormat="1" ht="10.5" customHeight="1">
      <c r="A15" s="86">
        <v>6</v>
      </c>
      <c r="B15" s="87">
        <f>сНр!A13</f>
        <v>0</v>
      </c>
      <c r="C15" s="97" t="str">
        <f>сНр!B13</f>
        <v>Шапошников Александер</v>
      </c>
      <c r="D15" s="98"/>
      <c r="E15" s="93"/>
      <c r="F15" s="102"/>
      <c r="G15" s="93"/>
      <c r="H15" s="100"/>
      <c r="I15" s="104"/>
      <c r="J15" s="105"/>
      <c r="K15" s="104"/>
      <c r="L15" s="105"/>
      <c r="M15" s="105"/>
      <c r="N15" s="104"/>
    </row>
    <row r="16" spans="1:14" s="91" customFormat="1" ht="10.5" customHeight="1">
      <c r="A16" s="86"/>
      <c r="B16" s="92"/>
      <c r="C16" s="86"/>
      <c r="D16" s="92"/>
      <c r="E16" s="93">
        <v>6</v>
      </c>
      <c r="F16" s="94">
        <v>0</v>
      </c>
      <c r="G16" s="101" t="s">
        <v>90</v>
      </c>
      <c r="H16" s="100"/>
      <c r="I16" s="104"/>
      <c r="J16" s="105"/>
      <c r="K16" s="104"/>
      <c r="L16" s="105"/>
      <c r="M16" s="105"/>
      <c r="N16" s="104"/>
    </row>
    <row r="17" spans="1:14" s="91" customFormat="1" ht="10.5" customHeight="1">
      <c r="A17" s="86">
        <v>7</v>
      </c>
      <c r="B17" s="87">
        <f>сНр!A14</f>
        <v>0</v>
      </c>
      <c r="C17" s="88" t="str">
        <f>сНр!B14</f>
        <v>Федоров Сергей</v>
      </c>
      <c r="D17" s="100"/>
      <c r="E17" s="93"/>
      <c r="F17" s="100"/>
      <c r="G17" s="86"/>
      <c r="H17" s="92"/>
      <c r="I17" s="104"/>
      <c r="J17" s="105"/>
      <c r="K17" s="104"/>
      <c r="L17" s="105"/>
      <c r="M17" s="105"/>
      <c r="N17" s="104"/>
    </row>
    <row r="18" spans="1:14" s="91" customFormat="1" ht="10.5" customHeight="1">
      <c r="A18" s="86"/>
      <c r="B18" s="92"/>
      <c r="C18" s="93">
        <v>4</v>
      </c>
      <c r="D18" s="94">
        <v>0</v>
      </c>
      <c r="E18" s="101" t="s">
        <v>42</v>
      </c>
      <c r="F18" s="100"/>
      <c r="G18" s="86"/>
      <c r="H18" s="92"/>
      <c r="I18" s="104"/>
      <c r="J18" s="105"/>
      <c r="K18" s="104"/>
      <c r="L18" s="105"/>
      <c r="M18" s="105"/>
      <c r="N18" s="104"/>
    </row>
    <row r="19" spans="1:14" s="91" customFormat="1" ht="10.5" customHeight="1">
      <c r="A19" s="86">
        <v>2</v>
      </c>
      <c r="B19" s="87">
        <f>сНр!A9</f>
        <v>0</v>
      </c>
      <c r="C19" s="97" t="str">
        <f>сНр!B9</f>
        <v>Хафизов Булат</v>
      </c>
      <c r="D19" s="100"/>
      <c r="E19" s="86"/>
      <c r="F19" s="92"/>
      <c r="G19" s="86">
        <v>-7</v>
      </c>
      <c r="H19" s="107">
        <f>IF(H12=F8,F16,IF(H12=F16,F8,0))</f>
        <v>0</v>
      </c>
      <c r="I19" s="108" t="str">
        <f>IF(I12=G8,G16,IF(I12=G16,G8,0))</f>
        <v>Даминов Ильдус</v>
      </c>
      <c r="J19" s="108"/>
      <c r="K19" s="108"/>
      <c r="L19" s="108"/>
      <c r="M19" s="108"/>
      <c r="N19" s="108"/>
    </row>
    <row r="20" spans="1:14" s="91" customFormat="1" ht="10.5" customHeight="1">
      <c r="A20" s="86"/>
      <c r="B20" s="92"/>
      <c r="C20" s="86"/>
      <c r="D20" s="92"/>
      <c r="E20" s="86"/>
      <c r="F20" s="92"/>
      <c r="G20" s="86"/>
      <c r="H20" s="92"/>
      <c r="I20" s="109"/>
      <c r="J20" s="90"/>
      <c r="K20" s="109"/>
      <c r="L20" s="90"/>
      <c r="M20" s="90"/>
      <c r="N20" s="110" t="s">
        <v>50</v>
      </c>
    </row>
    <row r="21" spans="1:14" s="91" customFormat="1" ht="10.5" customHeight="1">
      <c r="A21" s="86">
        <v>-1</v>
      </c>
      <c r="B21" s="111">
        <f>IF(D6=B5,B7,IF(D6=B7,B5,0))</f>
        <v>0</v>
      </c>
      <c r="C21" s="108" t="str">
        <f>IF(E6=C5,C7,IF(E6=C7,C5,0))</f>
        <v>Давлетбаев Ильдар</v>
      </c>
      <c r="D21" s="112"/>
      <c r="E21" s="86"/>
      <c r="F21" s="92"/>
      <c r="G21" s="86"/>
      <c r="H21" s="92"/>
      <c r="I21" s="109"/>
      <c r="J21" s="90"/>
      <c r="K21" s="109"/>
      <c r="L21" s="90"/>
      <c r="M21" s="90"/>
      <c r="N21" s="109"/>
    </row>
    <row r="22" spans="1:14" s="91" customFormat="1" ht="10.5" customHeight="1">
      <c r="A22" s="86"/>
      <c r="B22" s="92"/>
      <c r="C22" s="113">
        <v>8</v>
      </c>
      <c r="D22" s="94">
        <v>0</v>
      </c>
      <c r="E22" s="95" t="s">
        <v>47</v>
      </c>
      <c r="F22" s="100"/>
      <c r="G22" s="86"/>
      <c r="H22" s="92"/>
      <c r="I22" s="109"/>
      <c r="J22" s="90"/>
      <c r="K22" s="109"/>
      <c r="L22" s="90"/>
      <c r="M22" s="90"/>
      <c r="N22" s="109"/>
    </row>
    <row r="23" spans="1:14" s="91" customFormat="1" ht="10.5" customHeight="1">
      <c r="A23" s="86">
        <v>-2</v>
      </c>
      <c r="B23" s="111">
        <f>IF(D10=B9,B11,IF(D10=B11,B9,0))</f>
        <v>0</v>
      </c>
      <c r="C23" s="114" t="str">
        <f>IF(E10=C9,C11,IF(E10=C11,C9,0))</f>
        <v>Петухова Надежда</v>
      </c>
      <c r="D23" s="115"/>
      <c r="E23" s="113">
        <v>10</v>
      </c>
      <c r="F23" s="94">
        <v>0</v>
      </c>
      <c r="G23" s="95" t="s">
        <v>42</v>
      </c>
      <c r="H23" s="100"/>
      <c r="I23" s="109"/>
      <c r="J23" s="90"/>
      <c r="K23" s="109"/>
      <c r="L23" s="90"/>
      <c r="M23" s="90"/>
      <c r="N23" s="109"/>
    </row>
    <row r="24" spans="1:14" s="91" customFormat="1" ht="10.5" customHeight="1">
      <c r="A24" s="86"/>
      <c r="B24" s="92"/>
      <c r="C24" s="86">
        <v>-6</v>
      </c>
      <c r="D24" s="107">
        <f>IF(F16=D14,D18,IF(F16=D18,D14,0))</f>
        <v>0</v>
      </c>
      <c r="E24" s="114" t="str">
        <f>IF(G16=E14,E18,IF(G16=E18,E14,0))</f>
        <v>Хафизов Булат</v>
      </c>
      <c r="F24" s="115"/>
      <c r="G24" s="113"/>
      <c r="H24" s="100"/>
      <c r="I24" s="109"/>
      <c r="J24" s="90"/>
      <c r="K24" s="109"/>
      <c r="L24" s="90"/>
      <c r="M24" s="90"/>
      <c r="N24" s="109"/>
    </row>
    <row r="25" spans="1:14" s="91" customFormat="1" ht="10.5" customHeight="1">
      <c r="A25" s="86">
        <v>-3</v>
      </c>
      <c r="B25" s="111">
        <f>IF(D14=B13,B15,IF(D14=B15,B13,0))</f>
        <v>0</v>
      </c>
      <c r="C25" s="108" t="str">
        <f>IF(E14=C13,C15,IF(E14=C15,C13,0))</f>
        <v>Шапошников Александер</v>
      </c>
      <c r="D25" s="112"/>
      <c r="E25" s="86"/>
      <c r="F25" s="92"/>
      <c r="G25" s="93">
        <v>12</v>
      </c>
      <c r="H25" s="94">
        <v>0</v>
      </c>
      <c r="I25" s="103" t="s">
        <v>42</v>
      </c>
      <c r="J25" s="103"/>
      <c r="K25" s="103"/>
      <c r="L25" s="103"/>
      <c r="M25" s="103"/>
      <c r="N25" s="103"/>
    </row>
    <row r="26" spans="1:14" s="91" customFormat="1" ht="10.5" customHeight="1">
      <c r="A26" s="86"/>
      <c r="B26" s="92"/>
      <c r="C26" s="113">
        <v>9</v>
      </c>
      <c r="D26" s="94">
        <v>0</v>
      </c>
      <c r="E26" s="95" t="s">
        <v>75</v>
      </c>
      <c r="F26" s="100"/>
      <c r="G26" s="93"/>
      <c r="H26" s="100"/>
      <c r="I26" s="109"/>
      <c r="J26" s="90"/>
      <c r="K26" s="109"/>
      <c r="L26" s="90"/>
      <c r="M26" s="90"/>
      <c r="N26" s="110" t="s">
        <v>51</v>
      </c>
    </row>
    <row r="27" spans="1:14" s="91" customFormat="1" ht="10.5" customHeight="1">
      <c r="A27" s="86">
        <v>-4</v>
      </c>
      <c r="B27" s="111">
        <f>IF(D18=B17,B19,IF(D18=B19,B17,0))</f>
        <v>0</v>
      </c>
      <c r="C27" s="114" t="str">
        <f>IF(E18=C17,C19,IF(E18=C19,C17,0))</f>
        <v>Федоров Сергей</v>
      </c>
      <c r="D27" s="115"/>
      <c r="E27" s="113">
        <v>11</v>
      </c>
      <c r="F27" s="94">
        <v>0</v>
      </c>
      <c r="G27" s="101" t="s">
        <v>91</v>
      </c>
      <c r="H27" s="100"/>
      <c r="I27" s="109"/>
      <c r="J27" s="90"/>
      <c r="K27" s="109"/>
      <c r="L27" s="90"/>
      <c r="M27" s="90"/>
      <c r="N27" s="109"/>
    </row>
    <row r="28" spans="1:14" s="91" customFormat="1" ht="10.5" customHeight="1">
      <c r="A28" s="86"/>
      <c r="B28" s="116"/>
      <c r="C28" s="86">
        <v>-5</v>
      </c>
      <c r="D28" s="107">
        <f>IF(F8=D6,D10,IF(F8=D10,D6,0))</f>
        <v>0</v>
      </c>
      <c r="E28" s="114" t="str">
        <f>IF(G8=E6,E10,IF(G8=E10,E6,0))</f>
        <v>Тодрамович Александер</v>
      </c>
      <c r="F28" s="112"/>
      <c r="G28" s="86">
        <v>-12</v>
      </c>
      <c r="H28" s="107">
        <f>IF(H25=F23,F27,IF(H25=F27,F23,0))</f>
        <v>0</v>
      </c>
      <c r="I28" s="108" t="str">
        <f>IF(I25=G23,G27,IF(I25=G27,G23,0))</f>
        <v>Тодрамович Александер</v>
      </c>
      <c r="J28" s="108"/>
      <c r="K28" s="108"/>
      <c r="L28" s="108"/>
      <c r="M28" s="108"/>
      <c r="N28" s="108"/>
    </row>
    <row r="29" spans="1:14" s="91" customFormat="1" ht="10.5" customHeight="1">
      <c r="A29" s="86"/>
      <c r="B29" s="116"/>
      <c r="C29" s="86"/>
      <c r="D29" s="117"/>
      <c r="E29" s="86"/>
      <c r="F29" s="92"/>
      <c r="G29" s="86"/>
      <c r="H29" s="92"/>
      <c r="I29" s="109"/>
      <c r="J29" s="90"/>
      <c r="K29" s="109"/>
      <c r="L29" s="90"/>
      <c r="M29" s="90"/>
      <c r="N29" s="110" t="s">
        <v>52</v>
      </c>
    </row>
    <row r="30" spans="1:14" s="91" customFormat="1" ht="10.5" customHeight="1">
      <c r="A30" s="86"/>
      <c r="B30" s="116"/>
      <c r="C30" s="86"/>
      <c r="D30" s="117"/>
      <c r="E30" s="86">
        <v>-10</v>
      </c>
      <c r="F30" s="107">
        <f>IF(F23=D22,D24,IF(F23=D24,D22,0))</f>
        <v>0</v>
      </c>
      <c r="G30" s="108" t="str">
        <f>IF(G23=E22,E24,IF(G23=E24,E22,0))</f>
        <v>Давлетбаев Ильдар</v>
      </c>
      <c r="H30" s="112"/>
      <c r="I30" s="109"/>
      <c r="J30" s="90"/>
      <c r="K30" s="109"/>
      <c r="L30" s="90"/>
      <c r="M30" s="90"/>
      <c r="N30" s="109"/>
    </row>
    <row r="31" spans="1:14" s="91" customFormat="1" ht="10.5" customHeight="1">
      <c r="A31" s="86"/>
      <c r="B31" s="116"/>
      <c r="C31" s="86"/>
      <c r="D31" s="117"/>
      <c r="E31" s="86"/>
      <c r="F31" s="100"/>
      <c r="G31" s="93">
        <v>13</v>
      </c>
      <c r="H31" s="94">
        <v>0</v>
      </c>
      <c r="I31" s="103" t="s">
        <v>75</v>
      </c>
      <c r="J31" s="103"/>
      <c r="K31" s="103"/>
      <c r="L31" s="103"/>
      <c r="M31" s="103"/>
      <c r="N31" s="103"/>
    </row>
    <row r="32" spans="1:14" s="91" customFormat="1" ht="10.5" customHeight="1">
      <c r="A32" s="86">
        <v>-8</v>
      </c>
      <c r="B32" s="107">
        <f>IF(D22=B21,B23,IF(D22=B23,B21,0))</f>
        <v>0</v>
      </c>
      <c r="C32" s="108" t="str">
        <f>IF(E22=C21,C23,IF(E22=C23,C21,0))</f>
        <v>Петухова Надежда</v>
      </c>
      <c r="D32" s="118"/>
      <c r="E32" s="86">
        <v>-11</v>
      </c>
      <c r="F32" s="107">
        <f>IF(F27=D26,D28,IF(F27=D28,D26,0))</f>
        <v>0</v>
      </c>
      <c r="G32" s="114" t="str">
        <f>IF(G27=E26,E28,IF(G27=E28,E26,0))</f>
        <v>Федоров Сергей</v>
      </c>
      <c r="H32" s="112"/>
      <c r="I32" s="109"/>
      <c r="J32" s="90"/>
      <c r="K32" s="109"/>
      <c r="L32" s="90"/>
      <c r="M32" s="90"/>
      <c r="N32" s="110" t="s">
        <v>53</v>
      </c>
    </row>
    <row r="33" spans="1:14" s="91" customFormat="1" ht="10.5" customHeight="1">
      <c r="A33" s="86"/>
      <c r="B33" s="116"/>
      <c r="C33" s="93">
        <v>14</v>
      </c>
      <c r="D33" s="94">
        <v>0</v>
      </c>
      <c r="E33" s="103" t="s">
        <v>92</v>
      </c>
      <c r="F33" s="119"/>
      <c r="G33" s="86">
        <v>-13</v>
      </c>
      <c r="H33" s="107">
        <f>IF(H31=F30,F32,IF(H31=F32,F30,0))</f>
        <v>0</v>
      </c>
      <c r="I33" s="108" t="str">
        <f>IF(I31=G30,G32,IF(I31=G32,G30,0))</f>
        <v>Давлетбаев Ильдар</v>
      </c>
      <c r="J33" s="108"/>
      <c r="K33" s="108"/>
      <c r="L33" s="108"/>
      <c r="M33" s="108"/>
      <c r="N33" s="108"/>
    </row>
    <row r="34" spans="1:14" s="91" customFormat="1" ht="10.5" customHeight="1">
      <c r="A34" s="86">
        <v>-9</v>
      </c>
      <c r="B34" s="107">
        <f>IF(D26=B25,B27,IF(D26=B27,B25,0))</f>
        <v>0</v>
      </c>
      <c r="C34" s="114" t="str">
        <f>IF(E26=C25,C27,IF(E26=C27,C25,0))</f>
        <v>Шапошников Александер</v>
      </c>
      <c r="D34" s="118"/>
      <c r="E34" s="110" t="s">
        <v>54</v>
      </c>
      <c r="F34" s="120"/>
      <c r="G34" s="86"/>
      <c r="H34" s="121"/>
      <c r="I34" s="109"/>
      <c r="J34" s="90"/>
      <c r="K34" s="109"/>
      <c r="L34" s="90"/>
      <c r="M34" s="90"/>
      <c r="N34" s="110" t="s">
        <v>55</v>
      </c>
    </row>
    <row r="35" spans="1:14" s="91" customFormat="1" ht="10.5" customHeight="1">
      <c r="A35" s="86"/>
      <c r="B35" s="86"/>
      <c r="C35" s="86">
        <v>-14</v>
      </c>
      <c r="D35" s="107">
        <f>IF(D33=B32,B34,IF(D33=B34,B32,0))</f>
        <v>0</v>
      </c>
      <c r="E35" s="108" t="str">
        <f>IF(E33=C32,C34,IF(E33=C34,C32,0))</f>
        <v>Петухова Надежда</v>
      </c>
      <c r="F35" s="122"/>
      <c r="G35" s="123"/>
      <c r="H35" s="123"/>
      <c r="I35" s="123"/>
      <c r="J35" s="123"/>
      <c r="K35" s="123"/>
      <c r="L35" s="123"/>
      <c r="M35" s="90"/>
      <c r="N35" s="90"/>
    </row>
    <row r="36" spans="1:14" s="91" customFormat="1" ht="10.5" customHeight="1">
      <c r="A36" s="86"/>
      <c r="B36" s="86"/>
      <c r="C36" s="86"/>
      <c r="D36" s="86"/>
      <c r="E36" s="110" t="s">
        <v>56</v>
      </c>
      <c r="F36" s="120"/>
      <c r="G36" s="86"/>
      <c r="H36" s="86"/>
      <c r="I36" s="109"/>
      <c r="J36" s="90"/>
      <c r="K36" s="90"/>
      <c r="L36" s="90"/>
      <c r="M36" s="90"/>
      <c r="N36" s="90"/>
    </row>
    <row r="37" spans="1:17" ht="10.5" customHeight="1">
      <c r="A37" s="91"/>
      <c r="B37" s="91"/>
      <c r="C37" s="91"/>
      <c r="D37" s="91"/>
      <c r="E37" s="91"/>
      <c r="F37" s="12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0.5" customHeight="1">
      <c r="A38" s="91"/>
      <c r="B38" s="91"/>
      <c r="C38" s="91"/>
      <c r="D38" s="91"/>
      <c r="E38" s="91"/>
      <c r="F38" s="124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10.5" customHeight="1">
      <c r="A39" s="91"/>
      <c r="B39" s="91"/>
      <c r="C39" s="91"/>
      <c r="D39" s="91"/>
      <c r="E39" s="91"/>
      <c r="F39" s="124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ht="10.5" customHeight="1">
      <c r="A40" s="91"/>
      <c r="B40" s="91"/>
      <c r="C40" s="91"/>
      <c r="D40" s="91"/>
      <c r="E40" s="91"/>
      <c r="F40" s="12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10.5" customHeight="1">
      <c r="A41" s="91"/>
      <c r="B41" s="91"/>
      <c r="C41" s="91"/>
      <c r="D41" s="91"/>
      <c r="E41" s="91"/>
      <c r="F41" s="124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10.5" customHeight="1">
      <c r="A42" s="91"/>
      <c r="B42" s="91"/>
      <c r="C42" s="91"/>
      <c r="D42" s="91"/>
      <c r="E42" s="91"/>
      <c r="F42" s="124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10.5" customHeight="1">
      <c r="A43" s="91"/>
      <c r="B43" s="91"/>
      <c r="C43" s="91"/>
      <c r="D43" s="91"/>
      <c r="E43" s="91"/>
      <c r="F43" s="124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10.5" customHeight="1">
      <c r="A44" s="91"/>
      <c r="B44" s="91"/>
      <c r="C44" s="91"/>
      <c r="D44" s="91"/>
      <c r="E44" s="91"/>
      <c r="F44" s="1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ht="10.5" customHeight="1">
      <c r="A45" s="91"/>
      <c r="B45" s="91"/>
      <c r="C45" s="91"/>
      <c r="D45" s="91"/>
      <c r="E45" s="91"/>
      <c r="F45" s="1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0.5" customHeight="1">
      <c r="A46" s="91"/>
      <c r="B46" s="91"/>
      <c r="C46" s="91"/>
      <c r="D46" s="91"/>
      <c r="E46" s="91"/>
      <c r="F46" s="1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ht="10.5" customHeight="1">
      <c r="F47" s="125"/>
    </row>
    <row r="48" ht="10.5" customHeight="1">
      <c r="F48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Нр!D6</f>
        <v>0</v>
      </c>
      <c r="C2" s="130" t="str">
        <f>Нр!E6</f>
        <v>Коврижников Максим</v>
      </c>
      <c r="D2" s="131" t="str">
        <f>Нр!C21</f>
        <v>Давлетбаев Ильдар</v>
      </c>
      <c r="E2" s="132">
        <f>Нр!B21</f>
        <v>0</v>
      </c>
    </row>
    <row r="3" spans="1:13" ht="12.75">
      <c r="A3" s="128">
        <v>2</v>
      </c>
      <c r="B3" s="129">
        <f>Нр!D10</f>
        <v>0</v>
      </c>
      <c r="C3" s="130" t="str">
        <f>Нр!E10</f>
        <v>Тодрамович Александер</v>
      </c>
      <c r="D3" s="131" t="str">
        <f>Нр!C23</f>
        <v>Петухова Надежда</v>
      </c>
      <c r="E3" s="132">
        <f>Нр!B23</f>
        <v>0</v>
      </c>
      <c r="M3" s="133"/>
    </row>
    <row r="4" spans="1:5" ht="12.75">
      <c r="A4" s="128">
        <v>3</v>
      </c>
      <c r="B4" s="129">
        <f>Нр!D14</f>
        <v>0</v>
      </c>
      <c r="C4" s="130" t="str">
        <f>Нр!E14</f>
        <v>Даминов Ильдус</v>
      </c>
      <c r="D4" s="131" t="str">
        <f>Нр!C25</f>
        <v>Шапошников Александер</v>
      </c>
      <c r="E4" s="132">
        <f>Нр!B25</f>
        <v>0</v>
      </c>
    </row>
    <row r="5" spans="1:5" ht="12.75">
      <c r="A5" s="128">
        <v>4</v>
      </c>
      <c r="B5" s="129">
        <f>Нр!D18</f>
        <v>0</v>
      </c>
      <c r="C5" s="130" t="str">
        <f>Нр!E18</f>
        <v>Хафизов Булат</v>
      </c>
      <c r="D5" s="131" t="str">
        <f>Нр!C27</f>
        <v>Федоров Сергей</v>
      </c>
      <c r="E5" s="132">
        <f>Нр!B27</f>
        <v>0</v>
      </c>
    </row>
    <row r="6" spans="1:5" ht="12.75">
      <c r="A6" s="128">
        <v>5</v>
      </c>
      <c r="B6" s="129">
        <f>Нр!F8</f>
        <v>0</v>
      </c>
      <c r="C6" s="130" t="str">
        <f>Нр!G8</f>
        <v>Коврижников Максим</v>
      </c>
      <c r="D6" s="131" t="str">
        <f>Нр!E28</f>
        <v>Тодрамович Александер</v>
      </c>
      <c r="E6" s="132">
        <f>Нр!D28</f>
        <v>0</v>
      </c>
    </row>
    <row r="7" spans="1:5" ht="12.75">
      <c r="A7" s="128">
        <v>6</v>
      </c>
      <c r="B7" s="129">
        <f>Нр!F16</f>
        <v>0</v>
      </c>
      <c r="C7" s="130" t="str">
        <f>Нр!G16</f>
        <v>Даминов Ильдус</v>
      </c>
      <c r="D7" s="131" t="str">
        <f>Нр!E24</f>
        <v>Хафизов Булат</v>
      </c>
      <c r="E7" s="132">
        <f>Нр!D24</f>
        <v>0</v>
      </c>
    </row>
    <row r="8" spans="1:5" ht="12.75">
      <c r="A8" s="128">
        <v>7</v>
      </c>
      <c r="B8" s="129">
        <f>Нр!H12</f>
        <v>0</v>
      </c>
      <c r="C8" s="130" t="str">
        <f>Нр!I12</f>
        <v>Коврижников Максим</v>
      </c>
      <c r="D8" s="131" t="str">
        <f>Нр!I19</f>
        <v>Даминов Ильдус</v>
      </c>
      <c r="E8" s="132">
        <f>Нр!H19</f>
        <v>0</v>
      </c>
    </row>
    <row r="9" spans="1:5" ht="12.75">
      <c r="A9" s="128">
        <v>8</v>
      </c>
      <c r="B9" s="129">
        <f>Нр!D22</f>
        <v>0</v>
      </c>
      <c r="C9" s="130" t="str">
        <f>Нр!E22</f>
        <v>Давлетбаев Ильдар</v>
      </c>
      <c r="D9" s="131" t="str">
        <f>Нр!C32</f>
        <v>Петухова Надежда</v>
      </c>
      <c r="E9" s="132">
        <f>Нр!B32</f>
        <v>0</v>
      </c>
    </row>
    <row r="10" spans="1:5" ht="12.75">
      <c r="A10" s="128">
        <v>9</v>
      </c>
      <c r="B10" s="129">
        <f>Нр!D26</f>
        <v>0</v>
      </c>
      <c r="C10" s="130" t="str">
        <f>Нр!E26</f>
        <v>Федоров Сергей</v>
      </c>
      <c r="D10" s="131" t="str">
        <f>Нр!C34</f>
        <v>Шапошников Александер</v>
      </c>
      <c r="E10" s="132">
        <f>Нр!B34</f>
        <v>0</v>
      </c>
    </row>
    <row r="11" spans="1:5" ht="12.75">
      <c r="A11" s="128">
        <v>10</v>
      </c>
      <c r="B11" s="129">
        <f>Нр!F23</f>
        <v>0</v>
      </c>
      <c r="C11" s="130" t="str">
        <f>Нр!G23</f>
        <v>Хафизов Булат</v>
      </c>
      <c r="D11" s="131" t="str">
        <f>Нр!G30</f>
        <v>Давлетбаев Ильдар</v>
      </c>
      <c r="E11" s="132">
        <f>Нр!F30</f>
        <v>0</v>
      </c>
    </row>
    <row r="12" spans="1:5" ht="12.75">
      <c r="A12" s="128">
        <v>11</v>
      </c>
      <c r="B12" s="129">
        <f>Нр!F27</f>
        <v>0</v>
      </c>
      <c r="C12" s="130" t="str">
        <f>Нр!G27</f>
        <v>Тодрамович Александер</v>
      </c>
      <c r="D12" s="131" t="str">
        <f>Нр!G32</f>
        <v>Федоров Сергей</v>
      </c>
      <c r="E12" s="132">
        <f>Нр!F32</f>
        <v>0</v>
      </c>
    </row>
    <row r="13" spans="1:5" ht="12.75">
      <c r="A13" s="128">
        <v>12</v>
      </c>
      <c r="B13" s="129">
        <f>Нр!H25</f>
        <v>0</v>
      </c>
      <c r="C13" s="130" t="str">
        <f>Нр!I25</f>
        <v>Хафизов Булат</v>
      </c>
      <c r="D13" s="131" t="str">
        <f>Нр!I28</f>
        <v>Тодрамович Александер</v>
      </c>
      <c r="E13" s="132">
        <f>Нр!H28</f>
        <v>0</v>
      </c>
    </row>
    <row r="14" spans="1:5" ht="12.75">
      <c r="A14" s="128">
        <v>13</v>
      </c>
      <c r="B14" s="129">
        <f>Нр!H31</f>
        <v>0</v>
      </c>
      <c r="C14" s="130" t="str">
        <f>Нр!I31</f>
        <v>Федоров Сергей</v>
      </c>
      <c r="D14" s="131" t="str">
        <f>Нр!I33</f>
        <v>Давлетбаев Ильдар</v>
      </c>
      <c r="E14" s="132">
        <f>Нр!H33</f>
        <v>0</v>
      </c>
    </row>
    <row r="15" spans="1:5" ht="12.75">
      <c r="A15" s="128">
        <v>14</v>
      </c>
      <c r="B15" s="129">
        <f>Нр!D33</f>
        <v>0</v>
      </c>
      <c r="C15" s="130" t="str">
        <f>Нр!E33</f>
        <v>Шапошников Александер</v>
      </c>
      <c r="D15" s="131" t="str">
        <f>Нр!E35</f>
        <v>Петухова Надежда</v>
      </c>
      <c r="E15" s="132">
        <f>Нр!D35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278" t="s">
        <v>87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>
      <c r="A2" s="284" t="s">
        <v>88</v>
      </c>
      <c r="B2" s="284"/>
      <c r="C2" s="284"/>
      <c r="D2" s="284"/>
      <c r="E2" s="284"/>
      <c r="F2" s="284"/>
      <c r="G2" s="284"/>
      <c r="H2" s="284"/>
      <c r="I2" s="284"/>
    </row>
    <row r="3" spans="1:10" ht="25.5">
      <c r="A3" s="279" t="s">
        <v>4</v>
      </c>
      <c r="B3" s="279"/>
      <c r="C3" s="279"/>
      <c r="D3" s="279"/>
      <c r="E3" s="279"/>
      <c r="F3" s="65">
        <v>25</v>
      </c>
      <c r="G3" s="66" t="s">
        <v>10</v>
      </c>
      <c r="H3" s="67" t="s">
        <v>64</v>
      </c>
      <c r="I3" s="68" t="s">
        <v>12</v>
      </c>
      <c r="J3" s="64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35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43281</v>
      </c>
      <c r="I5" s="283"/>
      <c r="J5" s="136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136"/>
    </row>
    <row r="7" spans="1:9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</row>
    <row r="8" spans="1:9" ht="18">
      <c r="A8" s="137">
        <v>446</v>
      </c>
      <c r="B8" s="77" t="s">
        <v>65</v>
      </c>
      <c r="C8" s="138">
        <v>1</v>
      </c>
      <c r="D8" s="79" t="str">
        <f>Ст!K21</f>
        <v>Рудаков Константин</v>
      </c>
      <c r="E8" s="139"/>
      <c r="F8" s="1"/>
      <c r="G8" s="1"/>
      <c r="H8" s="1"/>
      <c r="I8" s="1"/>
    </row>
    <row r="9" spans="1:9" ht="18">
      <c r="A9" s="137">
        <v>300</v>
      </c>
      <c r="B9" s="77" t="s">
        <v>66</v>
      </c>
      <c r="C9" s="138">
        <v>2</v>
      </c>
      <c r="D9" s="79" t="str">
        <f>Ст!K32</f>
        <v>Коротеев Георгий</v>
      </c>
      <c r="E9" s="1"/>
      <c r="F9" s="1"/>
      <c r="G9" s="1"/>
      <c r="H9" s="1"/>
      <c r="I9" s="1"/>
    </row>
    <row r="10" spans="1:9" ht="18">
      <c r="A10" s="137">
        <v>1672</v>
      </c>
      <c r="B10" s="77" t="s">
        <v>67</v>
      </c>
      <c r="C10" s="138">
        <v>3</v>
      </c>
      <c r="D10" s="79" t="str">
        <f>Ст!M44</f>
        <v>Тагиров Сайфулла</v>
      </c>
      <c r="E10" s="1"/>
      <c r="F10" s="1"/>
      <c r="G10" s="1"/>
      <c r="H10" s="1"/>
      <c r="I10" s="1"/>
    </row>
    <row r="11" spans="1:9" ht="18">
      <c r="A11" s="137">
        <v>1420</v>
      </c>
      <c r="B11" s="81" t="s">
        <v>68</v>
      </c>
      <c r="C11" s="138">
        <v>4</v>
      </c>
      <c r="D11" s="79" t="str">
        <f>Ст!M52</f>
        <v>Уткулов Ринат</v>
      </c>
      <c r="E11" s="1"/>
      <c r="F11" s="1"/>
      <c r="G11" s="1"/>
      <c r="H11" s="1"/>
      <c r="I11" s="1"/>
    </row>
    <row r="12" spans="1:9" ht="18">
      <c r="A12" s="137">
        <v>3998</v>
      </c>
      <c r="B12" s="77" t="s">
        <v>69</v>
      </c>
      <c r="C12" s="138">
        <v>5</v>
      </c>
      <c r="D12" s="79" t="str">
        <f>Ст!E56</f>
        <v>Фаткулин Раис</v>
      </c>
      <c r="E12" s="1"/>
      <c r="F12" s="1"/>
      <c r="G12" s="1"/>
      <c r="H12" s="1"/>
      <c r="I12" s="1"/>
    </row>
    <row r="13" spans="1:9" ht="18">
      <c r="A13" s="137">
        <v>2288</v>
      </c>
      <c r="B13" s="77" t="s">
        <v>70</v>
      </c>
      <c r="C13" s="138">
        <v>6</v>
      </c>
      <c r="D13" s="79" t="str">
        <f>Ст!E58</f>
        <v>Тодрамович Александр</v>
      </c>
      <c r="E13" s="1"/>
      <c r="F13" s="1"/>
      <c r="G13" s="1"/>
      <c r="H13" s="1"/>
      <c r="I13" s="1"/>
    </row>
    <row r="14" spans="1:9" ht="18">
      <c r="A14" s="137">
        <v>3305</v>
      </c>
      <c r="B14" s="77" t="s">
        <v>71</v>
      </c>
      <c r="C14" s="138">
        <v>7</v>
      </c>
      <c r="D14" s="79" t="str">
        <f>Ст!E61</f>
        <v>Шапошников Александр</v>
      </c>
      <c r="E14" s="1"/>
      <c r="F14" s="1"/>
      <c r="G14" s="1"/>
      <c r="H14" s="1"/>
      <c r="I14" s="1"/>
    </row>
    <row r="15" spans="1:9" ht="18">
      <c r="A15" s="137">
        <v>5235</v>
      </c>
      <c r="B15" s="77" t="s">
        <v>72</v>
      </c>
      <c r="C15" s="138">
        <v>8</v>
      </c>
      <c r="D15" s="79" t="str">
        <f>Ст!E63</f>
        <v>Петухова Надежда</v>
      </c>
      <c r="E15" s="1"/>
      <c r="F15" s="1"/>
      <c r="G15" s="1"/>
      <c r="H15" s="1"/>
      <c r="I15" s="1"/>
    </row>
    <row r="16" spans="1:9" ht="18">
      <c r="A16" s="137">
        <v>2784</v>
      </c>
      <c r="B16" s="77" t="s">
        <v>73</v>
      </c>
      <c r="C16" s="138">
        <v>9</v>
      </c>
      <c r="D16" s="79" t="str">
        <f>Ст!M58</f>
        <v>Толкачев Иван</v>
      </c>
      <c r="E16" s="1"/>
      <c r="F16" s="1"/>
      <c r="G16" s="1"/>
      <c r="H16" s="1"/>
      <c r="I16" s="1"/>
    </row>
    <row r="17" spans="1:9" ht="18">
      <c r="A17" s="137">
        <v>39</v>
      </c>
      <c r="B17" s="77" t="s">
        <v>74</v>
      </c>
      <c r="C17" s="138">
        <v>10</v>
      </c>
      <c r="D17" s="79" t="str">
        <f>Ст!M61</f>
        <v>Зиновьев Александр</v>
      </c>
      <c r="E17" s="1"/>
      <c r="F17" s="1"/>
      <c r="G17" s="1"/>
      <c r="H17" s="1"/>
      <c r="I17" s="1"/>
    </row>
    <row r="18" spans="1:9" ht="18">
      <c r="A18" s="137">
        <v>6651</v>
      </c>
      <c r="B18" s="77" t="s">
        <v>75</v>
      </c>
      <c r="C18" s="138">
        <v>11</v>
      </c>
      <c r="D18" s="79" t="str">
        <f>Ст!M65</f>
        <v>Федоров Сергей</v>
      </c>
      <c r="E18" s="1"/>
      <c r="F18" s="1"/>
      <c r="G18" s="1"/>
      <c r="H18" s="1"/>
      <c r="I18" s="1"/>
    </row>
    <row r="19" spans="1:9" ht="18">
      <c r="A19" s="137">
        <v>6170</v>
      </c>
      <c r="B19" s="77" t="s">
        <v>76</v>
      </c>
      <c r="C19" s="138">
        <v>12</v>
      </c>
      <c r="D19" s="79" t="str">
        <f>Ст!M67</f>
        <v>Гиндуллин Ринат</v>
      </c>
      <c r="E19" s="1"/>
      <c r="F19" s="1"/>
      <c r="G19" s="1"/>
      <c r="H19" s="1"/>
      <c r="I19" s="1"/>
    </row>
    <row r="20" spans="1:9" ht="18">
      <c r="A20" s="137">
        <v>6953</v>
      </c>
      <c r="B20" s="77" t="s">
        <v>77</v>
      </c>
      <c r="C20" s="138">
        <v>13</v>
      </c>
      <c r="D20" s="79" t="str">
        <f>Ст!G68</f>
        <v>Ависов Равиль</v>
      </c>
      <c r="E20" s="1"/>
      <c r="F20" s="1"/>
      <c r="G20" s="1"/>
      <c r="H20" s="1"/>
      <c r="I20" s="1"/>
    </row>
    <row r="21" spans="1:9" ht="18">
      <c r="A21" s="137"/>
      <c r="B21" s="77" t="s">
        <v>78</v>
      </c>
      <c r="C21" s="138">
        <v>14</v>
      </c>
      <c r="D21" s="79">
        <f>Ст!G71</f>
        <v>0</v>
      </c>
      <c r="E21" s="1"/>
      <c r="F21" s="1"/>
      <c r="G21" s="1"/>
      <c r="H21" s="1"/>
      <c r="I21" s="1"/>
    </row>
    <row r="22" spans="1:9" ht="18">
      <c r="A22" s="137"/>
      <c r="B22" s="77" t="s">
        <v>78</v>
      </c>
      <c r="C22" s="138">
        <v>15</v>
      </c>
      <c r="D22" s="79">
        <f>Ст!M70</f>
        <v>0</v>
      </c>
      <c r="E22" s="1"/>
      <c r="F22" s="1"/>
      <c r="G22" s="1"/>
      <c r="H22" s="1"/>
      <c r="I22" s="1"/>
    </row>
    <row r="23" spans="1:9" ht="18">
      <c r="A23" s="137"/>
      <c r="B23" s="77" t="s">
        <v>78</v>
      </c>
      <c r="C23" s="138">
        <v>16</v>
      </c>
      <c r="D23" s="79" t="str">
        <f>Ст!M72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40" customWidth="1"/>
    <col min="2" max="2" width="3.75390625" style="140" customWidth="1"/>
    <col min="3" max="3" width="25.75390625" style="140" customWidth="1"/>
    <col min="4" max="4" width="3.75390625" style="140" customWidth="1"/>
    <col min="5" max="5" width="15.75390625" style="140" customWidth="1"/>
    <col min="6" max="6" width="3.75390625" style="140" customWidth="1"/>
    <col min="7" max="7" width="15.75390625" style="140" customWidth="1"/>
    <col min="8" max="8" width="3.75390625" style="140" customWidth="1"/>
    <col min="9" max="9" width="15.75390625" style="140" customWidth="1"/>
    <col min="10" max="10" width="3.75390625" style="140" customWidth="1"/>
    <col min="11" max="11" width="9.75390625" style="140" customWidth="1"/>
    <col min="12" max="12" width="3.75390625" style="140" customWidth="1"/>
    <col min="13" max="15" width="5.75390625" style="140" customWidth="1"/>
    <col min="16" max="16384" width="9.125" style="140" customWidth="1"/>
  </cols>
  <sheetData>
    <row r="1" spans="1:15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0.25">
      <c r="A3" s="295" t="str">
        <f>CONCATENATE(сСт!A3," ",сСт!F3,сСт!G3," ",сСт!H3," ",сСт!I3)</f>
        <v>LX Личный Чемпионат Республики Башкортостан. 25-й  тур. Старшая лига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15.75">
      <c r="A4" s="285" t="str">
        <f>CONCATENATE(сСт!A4," ",сСт!C4)</f>
        <v>ДЕНЬ МОЛОДЕЖИ РОССИИ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2.75">
      <c r="A6" s="142">
        <v>1</v>
      </c>
      <c r="B6" s="143">
        <f>сСт!A8</f>
        <v>446</v>
      </c>
      <c r="C6" s="144" t="str">
        <f>сСт!B8</f>
        <v>Рудаков Константин</v>
      </c>
      <c r="D6" s="145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2.75">
      <c r="A7" s="142"/>
      <c r="B7" s="146"/>
      <c r="C7" s="147">
        <v>1</v>
      </c>
      <c r="D7" s="148">
        <v>446</v>
      </c>
      <c r="E7" s="149" t="s">
        <v>65</v>
      </c>
      <c r="F7" s="150"/>
      <c r="G7" s="141"/>
      <c r="H7" s="141"/>
      <c r="I7" s="151"/>
      <c r="J7" s="151"/>
      <c r="K7" s="141"/>
      <c r="L7" s="141"/>
      <c r="M7" s="141"/>
      <c r="N7" s="141"/>
      <c r="O7" s="141"/>
    </row>
    <row r="8" spans="1:15" ht="12.75">
      <c r="A8" s="142">
        <v>16</v>
      </c>
      <c r="B8" s="143">
        <f>сСт!A23</f>
        <v>0</v>
      </c>
      <c r="C8" s="152" t="str">
        <f>сСт!B23</f>
        <v>_</v>
      </c>
      <c r="D8" s="153"/>
      <c r="E8" s="154"/>
      <c r="F8" s="155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2"/>
      <c r="B9" s="146"/>
      <c r="C9" s="141"/>
      <c r="D9" s="146"/>
      <c r="E9" s="147">
        <v>9</v>
      </c>
      <c r="F9" s="148">
        <v>446</v>
      </c>
      <c r="G9" s="149" t="s">
        <v>65</v>
      </c>
      <c r="H9" s="150"/>
      <c r="I9" s="141"/>
      <c r="J9" s="141"/>
      <c r="K9" s="141"/>
      <c r="L9" s="141"/>
      <c r="M9" s="141"/>
      <c r="N9" s="141"/>
      <c r="O9" s="141"/>
    </row>
    <row r="10" spans="1:15" ht="12.75">
      <c r="A10" s="142">
        <v>9</v>
      </c>
      <c r="B10" s="143">
        <f>сСт!A16</f>
        <v>2784</v>
      </c>
      <c r="C10" s="144" t="str">
        <f>сСт!B16</f>
        <v>Толкачев Иван</v>
      </c>
      <c r="D10" s="156"/>
      <c r="E10" s="154"/>
      <c r="F10" s="157"/>
      <c r="G10" s="154"/>
      <c r="H10" s="155"/>
      <c r="I10" s="141"/>
      <c r="J10" s="141"/>
      <c r="K10" s="141"/>
      <c r="L10" s="141"/>
      <c r="M10" s="141"/>
      <c r="N10" s="141"/>
      <c r="O10" s="141"/>
    </row>
    <row r="11" spans="1:15" ht="12.75">
      <c r="A11" s="142"/>
      <c r="B11" s="146"/>
      <c r="C11" s="147">
        <v>2</v>
      </c>
      <c r="D11" s="148">
        <v>2784</v>
      </c>
      <c r="E11" s="158" t="s">
        <v>73</v>
      </c>
      <c r="F11" s="159"/>
      <c r="G11" s="154"/>
      <c r="H11" s="155"/>
      <c r="I11" s="141"/>
      <c r="J11" s="141"/>
      <c r="K11" s="141"/>
      <c r="L11" s="141"/>
      <c r="M11" s="141"/>
      <c r="N11" s="141"/>
      <c r="O11" s="141"/>
    </row>
    <row r="12" spans="1:15" ht="12.75">
      <c r="A12" s="142">
        <v>8</v>
      </c>
      <c r="B12" s="143">
        <f>сСт!A15</f>
        <v>5235</v>
      </c>
      <c r="C12" s="152" t="str">
        <f>сСт!B15</f>
        <v>Петухова Надежда</v>
      </c>
      <c r="D12" s="153"/>
      <c r="E12" s="141"/>
      <c r="F12" s="146"/>
      <c r="G12" s="154"/>
      <c r="H12" s="155"/>
      <c r="I12" s="141"/>
      <c r="J12" s="141"/>
      <c r="K12" s="141"/>
      <c r="L12" s="141"/>
      <c r="M12" s="160"/>
      <c r="N12" s="141"/>
      <c r="O12" s="141"/>
    </row>
    <row r="13" spans="1:15" ht="12.75">
      <c r="A13" s="142"/>
      <c r="B13" s="146"/>
      <c r="C13" s="141"/>
      <c r="D13" s="146"/>
      <c r="E13" s="141"/>
      <c r="F13" s="146"/>
      <c r="G13" s="147">
        <v>13</v>
      </c>
      <c r="H13" s="148">
        <v>446</v>
      </c>
      <c r="I13" s="149" t="s">
        <v>65</v>
      </c>
      <c r="J13" s="150"/>
      <c r="K13" s="141"/>
      <c r="L13" s="141"/>
      <c r="M13" s="160"/>
      <c r="N13" s="141"/>
      <c r="O13" s="141"/>
    </row>
    <row r="14" spans="1:15" ht="12.75">
      <c r="A14" s="142">
        <v>5</v>
      </c>
      <c r="B14" s="143">
        <f>сСт!A12</f>
        <v>3998</v>
      </c>
      <c r="C14" s="144" t="str">
        <f>сСт!B12</f>
        <v>Тагиров Сайфулла</v>
      </c>
      <c r="D14" s="156"/>
      <c r="E14" s="141"/>
      <c r="F14" s="146"/>
      <c r="G14" s="154"/>
      <c r="H14" s="157"/>
      <c r="I14" s="154"/>
      <c r="J14" s="155"/>
      <c r="K14" s="141"/>
      <c r="L14" s="141"/>
      <c r="M14" s="160"/>
      <c r="N14" s="141"/>
      <c r="O14" s="141"/>
    </row>
    <row r="15" spans="1:15" ht="12.75">
      <c r="A15" s="142"/>
      <c r="B15" s="146"/>
      <c r="C15" s="147">
        <v>3</v>
      </c>
      <c r="D15" s="148">
        <v>3998</v>
      </c>
      <c r="E15" s="161" t="s">
        <v>69</v>
      </c>
      <c r="F15" s="162"/>
      <c r="G15" s="154"/>
      <c r="H15" s="163"/>
      <c r="I15" s="154"/>
      <c r="J15" s="155"/>
      <c r="K15" s="145"/>
      <c r="L15" s="141"/>
      <c r="M15" s="160"/>
      <c r="N15" s="141"/>
      <c r="O15" s="141"/>
    </row>
    <row r="16" spans="1:15" ht="12.75">
      <c r="A16" s="142">
        <v>12</v>
      </c>
      <c r="B16" s="143">
        <f>сСт!A19</f>
        <v>6170</v>
      </c>
      <c r="C16" s="152" t="str">
        <f>сСт!B19</f>
        <v>Гиндуллин Ринат</v>
      </c>
      <c r="D16" s="153"/>
      <c r="E16" s="154"/>
      <c r="F16" s="162"/>
      <c r="G16" s="154"/>
      <c r="H16" s="163"/>
      <c r="I16" s="154"/>
      <c r="J16" s="155"/>
      <c r="K16" s="141"/>
      <c r="L16" s="141"/>
      <c r="M16" s="160"/>
      <c r="N16" s="141"/>
      <c r="O16" s="141"/>
    </row>
    <row r="17" spans="1:15" ht="12.75">
      <c r="A17" s="142"/>
      <c r="B17" s="146"/>
      <c r="C17" s="141"/>
      <c r="D17" s="146"/>
      <c r="E17" s="147">
        <v>10</v>
      </c>
      <c r="F17" s="148">
        <v>1420</v>
      </c>
      <c r="G17" s="158" t="s">
        <v>68</v>
      </c>
      <c r="H17" s="159"/>
      <c r="I17" s="154"/>
      <c r="J17" s="155"/>
      <c r="K17" s="141"/>
      <c r="L17" s="141"/>
      <c r="M17" s="141"/>
      <c r="N17" s="141"/>
      <c r="O17" s="141"/>
    </row>
    <row r="18" spans="1:15" ht="12.75">
      <c r="A18" s="142">
        <v>13</v>
      </c>
      <c r="B18" s="143">
        <f>сСт!A20</f>
        <v>6953</v>
      </c>
      <c r="C18" s="144" t="str">
        <f>сСт!B20</f>
        <v>Ависов Равиль</v>
      </c>
      <c r="D18" s="156"/>
      <c r="E18" s="154"/>
      <c r="F18" s="157"/>
      <c r="G18" s="141"/>
      <c r="H18" s="146"/>
      <c r="I18" s="154"/>
      <c r="J18" s="155"/>
      <c r="K18" s="141"/>
      <c r="L18" s="141"/>
      <c r="M18" s="141"/>
      <c r="N18" s="141"/>
      <c r="O18" s="141"/>
    </row>
    <row r="19" spans="1:15" ht="12.75">
      <c r="A19" s="142"/>
      <c r="B19" s="146"/>
      <c r="C19" s="147">
        <v>4</v>
      </c>
      <c r="D19" s="148">
        <v>1420</v>
      </c>
      <c r="E19" s="158" t="s">
        <v>68</v>
      </c>
      <c r="F19" s="159"/>
      <c r="G19" s="141"/>
      <c r="H19" s="146"/>
      <c r="I19" s="154"/>
      <c r="J19" s="155"/>
      <c r="K19" s="141"/>
      <c r="L19" s="141"/>
      <c r="M19" s="141"/>
      <c r="N19" s="141"/>
      <c r="O19" s="141"/>
    </row>
    <row r="20" spans="1:15" ht="12.75">
      <c r="A20" s="142">
        <v>4</v>
      </c>
      <c r="B20" s="143">
        <f>сСт!A11</f>
        <v>1420</v>
      </c>
      <c r="C20" s="152" t="str">
        <f>сСт!B11</f>
        <v>Фаткулин Раис</v>
      </c>
      <c r="D20" s="153"/>
      <c r="E20" s="141"/>
      <c r="F20" s="146"/>
      <c r="G20" s="141"/>
      <c r="H20" s="146"/>
      <c r="I20" s="154"/>
      <c r="J20" s="155"/>
      <c r="K20" s="141"/>
      <c r="L20" s="141"/>
      <c r="M20" s="141"/>
      <c r="N20" s="141"/>
      <c r="O20" s="141"/>
    </row>
    <row r="21" spans="1:15" ht="12.75">
      <c r="A21" s="142"/>
      <c r="B21" s="146"/>
      <c r="C21" s="141"/>
      <c r="D21" s="146"/>
      <c r="E21" s="141"/>
      <c r="F21" s="146"/>
      <c r="G21" s="141"/>
      <c r="H21" s="146"/>
      <c r="I21" s="147">
        <v>15</v>
      </c>
      <c r="J21" s="148">
        <v>446</v>
      </c>
      <c r="K21" s="149" t="s">
        <v>65</v>
      </c>
      <c r="L21" s="149"/>
      <c r="M21" s="149"/>
      <c r="N21" s="149"/>
      <c r="O21" s="149"/>
    </row>
    <row r="22" spans="1:15" ht="12.75">
      <c r="A22" s="142">
        <v>3</v>
      </c>
      <c r="B22" s="143">
        <f>сСт!A10</f>
        <v>1672</v>
      </c>
      <c r="C22" s="144" t="str">
        <f>сСт!B10</f>
        <v>Уткулов Ринат</v>
      </c>
      <c r="D22" s="156"/>
      <c r="E22" s="141"/>
      <c r="F22" s="146"/>
      <c r="G22" s="141"/>
      <c r="H22" s="146"/>
      <c r="I22" s="154"/>
      <c r="J22" s="164"/>
      <c r="K22" s="155"/>
      <c r="L22" s="155"/>
      <c r="M22" s="141"/>
      <c r="N22" s="288" t="s">
        <v>49</v>
      </c>
      <c r="O22" s="288"/>
    </row>
    <row r="23" spans="1:15" ht="12.75">
      <c r="A23" s="142"/>
      <c r="B23" s="146"/>
      <c r="C23" s="147">
        <v>5</v>
      </c>
      <c r="D23" s="148">
        <v>1672</v>
      </c>
      <c r="E23" s="149" t="s">
        <v>67</v>
      </c>
      <c r="F23" s="156"/>
      <c r="G23" s="141"/>
      <c r="H23" s="146"/>
      <c r="I23" s="154"/>
      <c r="J23" s="165"/>
      <c r="K23" s="155"/>
      <c r="L23" s="155"/>
      <c r="M23" s="141"/>
      <c r="N23" s="141"/>
      <c r="O23" s="141"/>
    </row>
    <row r="24" spans="1:15" ht="12.75">
      <c r="A24" s="142">
        <v>14</v>
      </c>
      <c r="B24" s="143">
        <f>сСт!A21</f>
        <v>0</v>
      </c>
      <c r="C24" s="152" t="str">
        <f>сСт!B21</f>
        <v>_</v>
      </c>
      <c r="D24" s="153"/>
      <c r="E24" s="154"/>
      <c r="F24" s="162"/>
      <c r="G24" s="141"/>
      <c r="H24" s="146"/>
      <c r="I24" s="154"/>
      <c r="J24" s="155"/>
      <c r="K24" s="155"/>
      <c r="L24" s="155"/>
      <c r="M24" s="141"/>
      <c r="N24" s="141"/>
      <c r="O24" s="141"/>
    </row>
    <row r="25" spans="1:15" ht="12.75">
      <c r="A25" s="142"/>
      <c r="B25" s="146"/>
      <c r="C25" s="141"/>
      <c r="D25" s="146"/>
      <c r="E25" s="147">
        <v>11</v>
      </c>
      <c r="F25" s="148">
        <v>2288</v>
      </c>
      <c r="G25" s="149" t="s">
        <v>70</v>
      </c>
      <c r="H25" s="156"/>
      <c r="I25" s="154"/>
      <c r="J25" s="155"/>
      <c r="K25" s="155"/>
      <c r="L25" s="155"/>
      <c r="M25" s="141"/>
      <c r="N25" s="141"/>
      <c r="O25" s="141"/>
    </row>
    <row r="26" spans="1:15" ht="12.75">
      <c r="A26" s="142">
        <v>11</v>
      </c>
      <c r="B26" s="143">
        <f>сСт!A18</f>
        <v>6651</v>
      </c>
      <c r="C26" s="144" t="str">
        <f>сСт!B18</f>
        <v>Федоров Сергей</v>
      </c>
      <c r="D26" s="156"/>
      <c r="E26" s="154"/>
      <c r="F26" s="157"/>
      <c r="G26" s="154"/>
      <c r="H26" s="162"/>
      <c r="I26" s="154"/>
      <c r="J26" s="155"/>
      <c r="K26" s="155"/>
      <c r="L26" s="155"/>
      <c r="M26" s="141"/>
      <c r="N26" s="141"/>
      <c r="O26" s="141"/>
    </row>
    <row r="27" spans="1:15" ht="12.75">
      <c r="A27" s="142"/>
      <c r="B27" s="146"/>
      <c r="C27" s="147">
        <v>6</v>
      </c>
      <c r="D27" s="148">
        <v>2288</v>
      </c>
      <c r="E27" s="158" t="s">
        <v>70</v>
      </c>
      <c r="F27" s="159"/>
      <c r="G27" s="154"/>
      <c r="H27" s="162"/>
      <c r="I27" s="154"/>
      <c r="J27" s="155"/>
      <c r="K27" s="155"/>
      <c r="L27" s="155"/>
      <c r="M27" s="141"/>
      <c r="N27" s="141"/>
      <c r="O27" s="141"/>
    </row>
    <row r="28" spans="1:15" ht="12.75">
      <c r="A28" s="142">
        <v>6</v>
      </c>
      <c r="B28" s="143">
        <f>сСт!A13</f>
        <v>2288</v>
      </c>
      <c r="C28" s="152" t="str">
        <f>сСт!B13</f>
        <v>Тодрамович Александр</v>
      </c>
      <c r="D28" s="153"/>
      <c r="E28" s="141"/>
      <c r="F28" s="146"/>
      <c r="G28" s="154"/>
      <c r="H28" s="162"/>
      <c r="I28" s="154"/>
      <c r="J28" s="155"/>
      <c r="K28" s="155"/>
      <c r="L28" s="155"/>
      <c r="M28" s="141"/>
      <c r="N28" s="141"/>
      <c r="O28" s="141"/>
    </row>
    <row r="29" spans="1:15" ht="12.75">
      <c r="A29" s="142"/>
      <c r="B29" s="146"/>
      <c r="C29" s="141"/>
      <c r="D29" s="146"/>
      <c r="E29" s="141"/>
      <c r="F29" s="146"/>
      <c r="G29" s="147">
        <v>14</v>
      </c>
      <c r="H29" s="148">
        <v>300</v>
      </c>
      <c r="I29" s="158" t="s">
        <v>66</v>
      </c>
      <c r="J29" s="150"/>
      <c r="K29" s="155"/>
      <c r="L29" s="155"/>
      <c r="M29" s="141"/>
      <c r="N29" s="141"/>
      <c r="O29" s="141"/>
    </row>
    <row r="30" spans="1:15" ht="12.75">
      <c r="A30" s="142">
        <v>7</v>
      </c>
      <c r="B30" s="143">
        <f>сСт!A14</f>
        <v>3305</v>
      </c>
      <c r="C30" s="144" t="str">
        <f>сСт!B14</f>
        <v>Зиновьев Александр</v>
      </c>
      <c r="D30" s="156"/>
      <c r="E30" s="141"/>
      <c r="F30" s="146"/>
      <c r="G30" s="154"/>
      <c r="H30" s="164"/>
      <c r="I30" s="141"/>
      <c r="J30" s="141"/>
      <c r="K30" s="155"/>
      <c r="L30" s="155"/>
      <c r="M30" s="141"/>
      <c r="N30" s="141"/>
      <c r="O30" s="141"/>
    </row>
    <row r="31" spans="1:15" ht="12.75">
      <c r="A31" s="142"/>
      <c r="B31" s="146"/>
      <c r="C31" s="147">
        <v>7</v>
      </c>
      <c r="D31" s="148">
        <v>3305</v>
      </c>
      <c r="E31" s="149" t="s">
        <v>71</v>
      </c>
      <c r="F31" s="156"/>
      <c r="G31" s="154"/>
      <c r="H31" s="166"/>
      <c r="I31" s="141"/>
      <c r="J31" s="141"/>
      <c r="K31" s="155"/>
      <c r="L31" s="155"/>
      <c r="M31" s="141"/>
      <c r="N31" s="141"/>
      <c r="O31" s="141"/>
    </row>
    <row r="32" spans="1:15" ht="12.75">
      <c r="A32" s="142">
        <v>10</v>
      </c>
      <c r="B32" s="143">
        <f>сСт!A17</f>
        <v>39</v>
      </c>
      <c r="C32" s="152" t="str">
        <f>сСт!B17</f>
        <v>Шапошников Александр</v>
      </c>
      <c r="D32" s="153"/>
      <c r="E32" s="154"/>
      <c r="F32" s="162"/>
      <c r="G32" s="154"/>
      <c r="H32" s="166"/>
      <c r="I32" s="142">
        <v>-15</v>
      </c>
      <c r="J32" s="167">
        <f>IF(J21=H13,H29,IF(J21=H29,H13,0))</f>
        <v>300</v>
      </c>
      <c r="K32" s="144" t="str">
        <f>IF(K21=I13,I29,IF(K21=I29,I13,0))</f>
        <v>Коротеев Георгий</v>
      </c>
      <c r="L32" s="144"/>
      <c r="M32" s="161"/>
      <c r="N32" s="161"/>
      <c r="O32" s="161"/>
    </row>
    <row r="33" spans="1:15" ht="12.75">
      <c r="A33" s="142"/>
      <c r="B33" s="146"/>
      <c r="C33" s="141"/>
      <c r="D33" s="146"/>
      <c r="E33" s="147">
        <v>12</v>
      </c>
      <c r="F33" s="148">
        <v>300</v>
      </c>
      <c r="G33" s="158" t="s">
        <v>66</v>
      </c>
      <c r="H33" s="168"/>
      <c r="I33" s="141"/>
      <c r="J33" s="141"/>
      <c r="K33" s="155"/>
      <c r="L33" s="155"/>
      <c r="M33" s="141"/>
      <c r="N33" s="288" t="s">
        <v>50</v>
      </c>
      <c r="O33" s="288"/>
    </row>
    <row r="34" spans="1:15" ht="12.75">
      <c r="A34" s="142">
        <v>15</v>
      </c>
      <c r="B34" s="143">
        <f>сСт!A22</f>
        <v>0</v>
      </c>
      <c r="C34" s="144" t="str">
        <f>сСт!B22</f>
        <v>_</v>
      </c>
      <c r="D34" s="156"/>
      <c r="E34" s="154"/>
      <c r="F34" s="164"/>
      <c r="G34" s="141"/>
      <c r="H34" s="141"/>
      <c r="I34" s="141"/>
      <c r="J34" s="141"/>
      <c r="K34" s="155"/>
      <c r="L34" s="155"/>
      <c r="M34" s="141"/>
      <c r="N34" s="141"/>
      <c r="O34" s="141"/>
    </row>
    <row r="35" spans="1:15" ht="12.75">
      <c r="A35" s="142"/>
      <c r="B35" s="146"/>
      <c r="C35" s="147">
        <v>8</v>
      </c>
      <c r="D35" s="148">
        <v>300</v>
      </c>
      <c r="E35" s="158" t="s">
        <v>66</v>
      </c>
      <c r="F35" s="168"/>
      <c r="G35" s="141"/>
      <c r="H35" s="141"/>
      <c r="I35" s="141"/>
      <c r="J35" s="141"/>
      <c r="K35" s="155"/>
      <c r="L35" s="155"/>
      <c r="M35" s="141"/>
      <c r="N35" s="141"/>
      <c r="O35" s="141"/>
    </row>
    <row r="36" spans="1:15" ht="12.75">
      <c r="A36" s="142">
        <v>2</v>
      </c>
      <c r="B36" s="143">
        <f>сСт!A9</f>
        <v>300</v>
      </c>
      <c r="C36" s="152" t="str">
        <f>сСт!B9</f>
        <v>Коротеев Георгий</v>
      </c>
      <c r="D36" s="169"/>
      <c r="E36" s="141"/>
      <c r="F36" s="141"/>
      <c r="G36" s="141"/>
      <c r="H36" s="141"/>
      <c r="I36" s="141"/>
      <c r="J36" s="141"/>
      <c r="K36" s="155"/>
      <c r="L36" s="155"/>
      <c r="M36" s="141"/>
      <c r="N36" s="141"/>
      <c r="O36" s="141"/>
    </row>
    <row r="37" spans="1:15" ht="12.75">
      <c r="A37" s="142"/>
      <c r="B37" s="142"/>
      <c r="C37" s="141"/>
      <c r="D37" s="141"/>
      <c r="E37" s="141"/>
      <c r="F37" s="141"/>
      <c r="G37" s="141"/>
      <c r="H37" s="141"/>
      <c r="I37" s="141"/>
      <c r="J37" s="141"/>
      <c r="K37" s="155"/>
      <c r="L37" s="155"/>
      <c r="M37" s="141"/>
      <c r="N37" s="141"/>
      <c r="O37" s="141"/>
    </row>
    <row r="38" spans="1:15" ht="12.75">
      <c r="A38" s="142">
        <v>-1</v>
      </c>
      <c r="B38" s="167">
        <f>IF(D7=B6,B8,IF(D7=B8,B6,0))</f>
        <v>0</v>
      </c>
      <c r="C38" s="144" t="str">
        <f>IF(E7=C6,C8,IF(E7=C8,C6,0))</f>
        <v>_</v>
      </c>
      <c r="D38" s="145"/>
      <c r="E38" s="141"/>
      <c r="F38" s="141"/>
      <c r="G38" s="142">
        <v>-13</v>
      </c>
      <c r="H38" s="167">
        <f>IF(H13=F9,F17,IF(H13=F17,F9,0))</f>
        <v>1420</v>
      </c>
      <c r="I38" s="144" t="str">
        <f>IF(I13=G9,G17,IF(I13=G17,G9,0))</f>
        <v>Фаткулин Раис</v>
      </c>
      <c r="J38" s="145"/>
      <c r="K38" s="141"/>
      <c r="L38" s="141"/>
      <c r="M38" s="141"/>
      <c r="N38" s="141"/>
      <c r="O38" s="141"/>
    </row>
    <row r="39" spans="1:15" ht="12.75">
      <c r="A39" s="142"/>
      <c r="B39" s="142"/>
      <c r="C39" s="147">
        <v>16</v>
      </c>
      <c r="D39" s="148">
        <v>5235</v>
      </c>
      <c r="E39" s="170" t="s">
        <v>72</v>
      </c>
      <c r="F39" s="171"/>
      <c r="G39" s="141"/>
      <c r="H39" s="141"/>
      <c r="I39" s="154"/>
      <c r="J39" s="155"/>
      <c r="K39" s="141"/>
      <c r="L39" s="141"/>
      <c r="M39" s="141"/>
      <c r="N39" s="141"/>
      <c r="O39" s="141"/>
    </row>
    <row r="40" spans="1:15" ht="12.75">
      <c r="A40" s="142">
        <v>-2</v>
      </c>
      <c r="B40" s="167">
        <f>IF(D11=B10,B12,IF(D11=B12,B10,0))</f>
        <v>5235</v>
      </c>
      <c r="C40" s="152" t="str">
        <f>IF(E11=C10,C12,IF(E11=C12,C10,0))</f>
        <v>Петухова Надежда</v>
      </c>
      <c r="D40" s="169"/>
      <c r="E40" s="147">
        <v>20</v>
      </c>
      <c r="F40" s="148">
        <v>5235</v>
      </c>
      <c r="G40" s="170" t="s">
        <v>72</v>
      </c>
      <c r="H40" s="171"/>
      <c r="I40" s="147">
        <v>26</v>
      </c>
      <c r="J40" s="148">
        <v>1672</v>
      </c>
      <c r="K40" s="170" t="s">
        <v>67</v>
      </c>
      <c r="L40" s="171"/>
      <c r="M40" s="141"/>
      <c r="N40" s="141"/>
      <c r="O40" s="141"/>
    </row>
    <row r="41" spans="1:15" ht="12.75">
      <c r="A41" s="142"/>
      <c r="B41" s="142"/>
      <c r="C41" s="142">
        <v>-12</v>
      </c>
      <c r="D41" s="167">
        <f>IF(F33=D31,D35,IF(F33=D35,D31,0))</f>
        <v>3305</v>
      </c>
      <c r="E41" s="152" t="str">
        <f>IF(G33=E31,E35,IF(G33=E35,E31,0))</f>
        <v>Зиновьев Александр</v>
      </c>
      <c r="F41" s="169"/>
      <c r="G41" s="154"/>
      <c r="H41" s="166"/>
      <c r="I41" s="154"/>
      <c r="J41" s="164"/>
      <c r="K41" s="154"/>
      <c r="L41" s="155"/>
      <c r="M41" s="141"/>
      <c r="N41" s="141"/>
      <c r="O41" s="141"/>
    </row>
    <row r="42" spans="1:15" ht="12.75">
      <c r="A42" s="142">
        <v>-3</v>
      </c>
      <c r="B42" s="167">
        <f>IF(D15=B14,B16,IF(D15=B16,B14,0))</f>
        <v>6170</v>
      </c>
      <c r="C42" s="144" t="str">
        <f>IF(E15=C14,C16,IF(E15=C16,C14,0))</f>
        <v>Гиндуллин Ринат</v>
      </c>
      <c r="D42" s="145"/>
      <c r="E42" s="141"/>
      <c r="F42" s="141"/>
      <c r="G42" s="147">
        <v>24</v>
      </c>
      <c r="H42" s="148">
        <v>1672</v>
      </c>
      <c r="I42" s="172" t="s">
        <v>67</v>
      </c>
      <c r="J42" s="165"/>
      <c r="K42" s="154"/>
      <c r="L42" s="155"/>
      <c r="M42" s="141"/>
      <c r="N42" s="141"/>
      <c r="O42" s="141"/>
    </row>
    <row r="43" spans="1:15" ht="12.75">
      <c r="A43" s="142"/>
      <c r="B43" s="142"/>
      <c r="C43" s="147">
        <v>17</v>
      </c>
      <c r="D43" s="148">
        <v>6170</v>
      </c>
      <c r="E43" s="170" t="s">
        <v>76</v>
      </c>
      <c r="F43" s="171"/>
      <c r="G43" s="154"/>
      <c r="H43" s="155"/>
      <c r="I43" s="155"/>
      <c r="J43" s="155"/>
      <c r="K43" s="154"/>
      <c r="L43" s="155"/>
      <c r="M43" s="141"/>
      <c r="N43" s="141"/>
      <c r="O43" s="141"/>
    </row>
    <row r="44" spans="1:15" ht="12.75">
      <c r="A44" s="142">
        <v>-4</v>
      </c>
      <c r="B44" s="167">
        <f>IF(D19=B18,B20,IF(D19=B20,B18,0))</f>
        <v>6953</v>
      </c>
      <c r="C44" s="152" t="str">
        <f>IF(E19=C18,C20,IF(E19=C20,C18,0))</f>
        <v>Ависов Равиль</v>
      </c>
      <c r="D44" s="169"/>
      <c r="E44" s="147">
        <v>21</v>
      </c>
      <c r="F44" s="148">
        <v>1672</v>
      </c>
      <c r="G44" s="172" t="s">
        <v>67</v>
      </c>
      <c r="H44" s="171"/>
      <c r="I44" s="155"/>
      <c r="J44" s="155"/>
      <c r="K44" s="147">
        <v>28</v>
      </c>
      <c r="L44" s="148">
        <v>3998</v>
      </c>
      <c r="M44" s="170" t="s">
        <v>69</v>
      </c>
      <c r="N44" s="161"/>
      <c r="O44" s="161"/>
    </row>
    <row r="45" spans="1:15" ht="12.75">
      <c r="A45" s="142"/>
      <c r="B45" s="142"/>
      <c r="C45" s="142">
        <v>-11</v>
      </c>
      <c r="D45" s="167">
        <f>IF(F25=D23,D27,IF(F25=D27,D23,0))</f>
        <v>1672</v>
      </c>
      <c r="E45" s="152" t="str">
        <f>IF(G25=E23,E27,IF(G25=E27,E23,0))</f>
        <v>Уткулов Ринат</v>
      </c>
      <c r="F45" s="169"/>
      <c r="G45" s="141"/>
      <c r="H45" s="141"/>
      <c r="I45" s="155"/>
      <c r="J45" s="155"/>
      <c r="K45" s="154"/>
      <c r="L45" s="155"/>
      <c r="M45" s="141"/>
      <c r="N45" s="288" t="s">
        <v>51</v>
      </c>
      <c r="O45" s="288"/>
    </row>
    <row r="46" spans="1:15" ht="12.75">
      <c r="A46" s="142">
        <v>-5</v>
      </c>
      <c r="B46" s="167">
        <f>IF(D23=B22,B24,IF(D23=B24,B22,0))</f>
        <v>0</v>
      </c>
      <c r="C46" s="144" t="str">
        <f>IF(E23=C22,C24,IF(E23=C24,C22,0))</f>
        <v>_</v>
      </c>
      <c r="D46" s="145"/>
      <c r="E46" s="141"/>
      <c r="F46" s="141"/>
      <c r="G46" s="142">
        <v>-14</v>
      </c>
      <c r="H46" s="167">
        <f>IF(H29=F25,F33,IF(H29=F33,F25,0))</f>
        <v>2288</v>
      </c>
      <c r="I46" s="144" t="str">
        <f>IF(I29=G25,G33,IF(I29=G33,G25,0))</f>
        <v>Тодрамович Александр</v>
      </c>
      <c r="J46" s="145"/>
      <c r="K46" s="154"/>
      <c r="L46" s="155"/>
      <c r="M46" s="155"/>
      <c r="N46" s="141"/>
      <c r="O46" s="141"/>
    </row>
    <row r="47" spans="1:15" ht="12.75">
      <c r="A47" s="142"/>
      <c r="B47" s="142"/>
      <c r="C47" s="147">
        <v>18</v>
      </c>
      <c r="D47" s="148">
        <v>6651</v>
      </c>
      <c r="E47" s="170" t="s">
        <v>75</v>
      </c>
      <c r="F47" s="171"/>
      <c r="G47" s="141"/>
      <c r="H47" s="141"/>
      <c r="I47" s="173"/>
      <c r="J47" s="155"/>
      <c r="K47" s="154"/>
      <c r="L47" s="155"/>
      <c r="M47" s="155"/>
      <c r="N47" s="141"/>
      <c r="O47" s="141"/>
    </row>
    <row r="48" spans="1:15" ht="12.75">
      <c r="A48" s="142">
        <v>-6</v>
      </c>
      <c r="B48" s="167">
        <f>IF(D27=B26,B28,IF(D27=B28,B26,0))</f>
        <v>6651</v>
      </c>
      <c r="C48" s="152" t="str">
        <f>IF(E27=C26,C28,IF(E27=C28,C26,0))</f>
        <v>Федоров Сергей</v>
      </c>
      <c r="D48" s="169"/>
      <c r="E48" s="147">
        <v>22</v>
      </c>
      <c r="F48" s="148">
        <v>3998</v>
      </c>
      <c r="G48" s="170" t="s">
        <v>69</v>
      </c>
      <c r="H48" s="171"/>
      <c r="I48" s="147">
        <v>27</v>
      </c>
      <c r="J48" s="148">
        <v>3998</v>
      </c>
      <c r="K48" s="172" t="s">
        <v>69</v>
      </c>
      <c r="L48" s="171"/>
      <c r="M48" s="155"/>
      <c r="N48" s="141"/>
      <c r="O48" s="141"/>
    </row>
    <row r="49" spans="1:15" ht="12.75">
      <c r="A49" s="142"/>
      <c r="B49" s="142"/>
      <c r="C49" s="142">
        <v>-10</v>
      </c>
      <c r="D49" s="167">
        <f>IF(F17=D15,D19,IF(F17=D19,D15,0))</f>
        <v>3998</v>
      </c>
      <c r="E49" s="152" t="str">
        <f>IF(G17=E15,E19,IF(G17=E19,E15,0))</f>
        <v>Тагиров Сайфулла</v>
      </c>
      <c r="F49" s="169"/>
      <c r="G49" s="154"/>
      <c r="H49" s="166"/>
      <c r="I49" s="154"/>
      <c r="J49" s="164"/>
      <c r="K49" s="141"/>
      <c r="L49" s="141"/>
      <c r="M49" s="155"/>
      <c r="N49" s="141"/>
      <c r="O49" s="141"/>
    </row>
    <row r="50" spans="1:15" ht="12.75">
      <c r="A50" s="142">
        <v>-7</v>
      </c>
      <c r="B50" s="167">
        <f>IF(D31=B30,B32,IF(D31=B32,B30,0))</f>
        <v>39</v>
      </c>
      <c r="C50" s="144" t="str">
        <f>IF(E31=C30,C32,IF(E31=C32,C30,0))</f>
        <v>Шапошников Александр</v>
      </c>
      <c r="D50" s="145"/>
      <c r="E50" s="141"/>
      <c r="F50" s="141"/>
      <c r="G50" s="147">
        <v>25</v>
      </c>
      <c r="H50" s="148">
        <v>3998</v>
      </c>
      <c r="I50" s="172" t="s">
        <v>69</v>
      </c>
      <c r="J50" s="165"/>
      <c r="K50" s="141"/>
      <c r="L50" s="141"/>
      <c r="M50" s="155"/>
      <c r="N50" s="141"/>
      <c r="O50" s="141"/>
    </row>
    <row r="51" spans="1:15" ht="12.75">
      <c r="A51" s="142"/>
      <c r="B51" s="142"/>
      <c r="C51" s="147">
        <v>19</v>
      </c>
      <c r="D51" s="148">
        <v>39</v>
      </c>
      <c r="E51" s="170" t="s">
        <v>74</v>
      </c>
      <c r="F51" s="171"/>
      <c r="G51" s="154"/>
      <c r="H51" s="155"/>
      <c r="I51" s="155"/>
      <c r="J51" s="155"/>
      <c r="K51" s="141"/>
      <c r="L51" s="141"/>
      <c r="M51" s="155"/>
      <c r="N51" s="141"/>
      <c r="O51" s="141"/>
    </row>
    <row r="52" spans="1:15" ht="12.75">
      <c r="A52" s="142">
        <v>-8</v>
      </c>
      <c r="B52" s="167">
        <f>IF(D35=B34,B36,IF(D35=B36,B34,0))</f>
        <v>0</v>
      </c>
      <c r="C52" s="152" t="str">
        <f>IF(E35=C34,C36,IF(E35=C36,C34,0))</f>
        <v>_</v>
      </c>
      <c r="D52" s="169"/>
      <c r="E52" s="147">
        <v>23</v>
      </c>
      <c r="F52" s="148">
        <v>39</v>
      </c>
      <c r="G52" s="172" t="s">
        <v>74</v>
      </c>
      <c r="H52" s="171"/>
      <c r="I52" s="155"/>
      <c r="J52" s="155"/>
      <c r="K52" s="142">
        <v>-28</v>
      </c>
      <c r="L52" s="167">
        <f>IF(L44=J40,J48,IF(L44=J48,J40,0))</f>
        <v>1672</v>
      </c>
      <c r="M52" s="144" t="str">
        <f>IF(M44=K40,K48,IF(M44=K48,K40,0))</f>
        <v>Уткулов Ринат</v>
      </c>
      <c r="N52" s="161"/>
      <c r="O52" s="161"/>
    </row>
    <row r="53" spans="1:15" ht="12.75">
      <c r="A53" s="142"/>
      <c r="B53" s="142"/>
      <c r="C53" s="174">
        <v>-9</v>
      </c>
      <c r="D53" s="167">
        <f>IF(F9=D7,D11,IF(F9=D11,D7,0))</f>
        <v>2784</v>
      </c>
      <c r="E53" s="152" t="str">
        <f>IF(G9=E7,E11,IF(G9=E11,E7,0))</f>
        <v>Толкачев Иван</v>
      </c>
      <c r="F53" s="169"/>
      <c r="G53" s="141"/>
      <c r="H53" s="141"/>
      <c r="I53" s="155"/>
      <c r="J53" s="155"/>
      <c r="K53" s="141"/>
      <c r="L53" s="141"/>
      <c r="M53" s="175"/>
      <c r="N53" s="288" t="s">
        <v>52</v>
      </c>
      <c r="O53" s="288"/>
    </row>
    <row r="54" spans="1:15" ht="12.75">
      <c r="A54" s="142"/>
      <c r="B54" s="142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12.75">
      <c r="A55" s="142">
        <v>-26</v>
      </c>
      <c r="B55" s="167">
        <f>IF(J40=H38,H42,IF(J40=H42,H38,0))</f>
        <v>1420</v>
      </c>
      <c r="C55" s="144" t="str">
        <f>IF(K40=I38,I42,IF(K40=I42,I38,0))</f>
        <v>Фаткулин Раис</v>
      </c>
      <c r="D55" s="145"/>
      <c r="E55" s="141"/>
      <c r="F55" s="141"/>
      <c r="G55" s="142">
        <v>-20</v>
      </c>
      <c r="H55" s="167">
        <f>IF(F40=D39,D41,IF(F40=D41,D39,0))</f>
        <v>3305</v>
      </c>
      <c r="I55" s="144" t="str">
        <f>IF(G40=E39,E41,IF(G40=E41,E39,0))</f>
        <v>Зиновьев Александр</v>
      </c>
      <c r="J55" s="145"/>
      <c r="K55" s="141"/>
      <c r="L55" s="141"/>
      <c r="M55" s="141"/>
      <c r="N55" s="141"/>
      <c r="O55" s="141"/>
    </row>
    <row r="56" spans="1:15" ht="12.75">
      <c r="A56" s="142"/>
      <c r="B56" s="146"/>
      <c r="C56" s="147">
        <v>29</v>
      </c>
      <c r="D56" s="148">
        <v>1420</v>
      </c>
      <c r="E56" s="149" t="s">
        <v>68</v>
      </c>
      <c r="F56" s="150"/>
      <c r="G56" s="142"/>
      <c r="H56" s="142"/>
      <c r="I56" s="147">
        <v>31</v>
      </c>
      <c r="J56" s="148">
        <v>3305</v>
      </c>
      <c r="K56" s="149" t="s">
        <v>71</v>
      </c>
      <c r="L56" s="150"/>
      <c r="M56" s="141"/>
      <c r="N56" s="141"/>
      <c r="O56" s="141"/>
    </row>
    <row r="57" spans="1:15" ht="12.75">
      <c r="A57" s="142">
        <v>-27</v>
      </c>
      <c r="B57" s="167">
        <f>IF(J48=H46,H50,IF(J48=H50,H46,0))</f>
        <v>2288</v>
      </c>
      <c r="C57" s="152" t="str">
        <f>IF(K48=I46,I50,IF(K48=I50,I46,0))</f>
        <v>Тодрамович Александр</v>
      </c>
      <c r="D57" s="169"/>
      <c r="E57" s="176" t="s">
        <v>53</v>
      </c>
      <c r="F57" s="176"/>
      <c r="G57" s="142">
        <v>-21</v>
      </c>
      <c r="H57" s="167">
        <f>IF(F44=D43,D45,IF(F44=D45,D43,0))</f>
        <v>6170</v>
      </c>
      <c r="I57" s="152" t="str">
        <f>IF(G44=E43,E45,IF(G44=E45,E43,0))</f>
        <v>Гиндуллин Ринат</v>
      </c>
      <c r="J57" s="169"/>
      <c r="K57" s="154"/>
      <c r="L57" s="155"/>
      <c r="M57" s="155"/>
      <c r="N57" s="141"/>
      <c r="O57" s="141"/>
    </row>
    <row r="58" spans="1:15" ht="12.75">
      <c r="A58" s="142"/>
      <c r="B58" s="142"/>
      <c r="C58" s="142">
        <v>-29</v>
      </c>
      <c r="D58" s="167">
        <f>IF(D56=B55,B57,IF(D56=B57,B55,0))</f>
        <v>2288</v>
      </c>
      <c r="E58" s="144" t="str">
        <f>IF(E56=C55,C57,IF(E56=C57,C55,0))</f>
        <v>Тодрамович Александр</v>
      </c>
      <c r="F58" s="145"/>
      <c r="G58" s="142"/>
      <c r="H58" s="142"/>
      <c r="I58" s="141"/>
      <c r="J58" s="141"/>
      <c r="K58" s="147">
        <v>33</v>
      </c>
      <c r="L58" s="148">
        <v>2784</v>
      </c>
      <c r="M58" s="149" t="s">
        <v>73</v>
      </c>
      <c r="N58" s="161"/>
      <c r="O58" s="161"/>
    </row>
    <row r="59" spans="1:15" ht="12.75">
      <c r="A59" s="142"/>
      <c r="B59" s="142"/>
      <c r="C59" s="141"/>
      <c r="D59" s="141"/>
      <c r="E59" s="176" t="s">
        <v>55</v>
      </c>
      <c r="F59" s="176"/>
      <c r="G59" s="142">
        <v>-22</v>
      </c>
      <c r="H59" s="167">
        <f>IF(F48=D47,D49,IF(F48=D49,D47,0))</f>
        <v>6651</v>
      </c>
      <c r="I59" s="144" t="str">
        <f>IF(G48=E47,E49,IF(G48=E49,E47,0))</f>
        <v>Федоров Сергей</v>
      </c>
      <c r="J59" s="145"/>
      <c r="K59" s="154"/>
      <c r="L59" s="155"/>
      <c r="M59" s="141"/>
      <c r="N59" s="288" t="s">
        <v>79</v>
      </c>
      <c r="O59" s="288"/>
    </row>
    <row r="60" spans="1:15" ht="12.75">
      <c r="A60" s="142">
        <v>-24</v>
      </c>
      <c r="B60" s="167">
        <f>IF(H42=F40,F44,IF(H42=F44,F40,0))</f>
        <v>5235</v>
      </c>
      <c r="C60" s="144" t="str">
        <f>IF(I42=G40,G44,IF(I42=G44,G40,0))</f>
        <v>Петухова Надежда</v>
      </c>
      <c r="D60" s="145"/>
      <c r="E60" s="141"/>
      <c r="F60" s="141"/>
      <c r="G60" s="142"/>
      <c r="H60" s="142"/>
      <c r="I60" s="147">
        <v>32</v>
      </c>
      <c r="J60" s="148">
        <v>2784</v>
      </c>
      <c r="K60" s="158" t="s">
        <v>73</v>
      </c>
      <c r="L60" s="150"/>
      <c r="M60" s="177"/>
      <c r="N60" s="141"/>
      <c r="O60" s="141"/>
    </row>
    <row r="61" spans="1:15" ht="12.75">
      <c r="A61" s="142"/>
      <c r="B61" s="142"/>
      <c r="C61" s="147">
        <v>30</v>
      </c>
      <c r="D61" s="148">
        <v>39</v>
      </c>
      <c r="E61" s="149" t="s">
        <v>74</v>
      </c>
      <c r="F61" s="150"/>
      <c r="G61" s="142">
        <v>-23</v>
      </c>
      <c r="H61" s="167">
        <f>IF(F52=D51,D53,IF(F52=D53,D51,0))</f>
        <v>2784</v>
      </c>
      <c r="I61" s="152" t="str">
        <f>IF(G52=E51,E53,IF(G52=E53,E51,0))</f>
        <v>Толкачев Иван</v>
      </c>
      <c r="J61" s="169"/>
      <c r="K61" s="142">
        <v>-33</v>
      </c>
      <c r="L61" s="167">
        <f>IF(L58=J56,J60,IF(L58=J60,J56,0))</f>
        <v>3305</v>
      </c>
      <c r="M61" s="144" t="str">
        <f>IF(M58=K56,K60,IF(M58=K60,K56,0))</f>
        <v>Зиновьев Александр</v>
      </c>
      <c r="N61" s="161"/>
      <c r="O61" s="161"/>
    </row>
    <row r="62" spans="1:15" ht="12.75">
      <c r="A62" s="142">
        <v>-25</v>
      </c>
      <c r="B62" s="167">
        <f>IF(H50=F48,F52,IF(H50=F52,F48,0))</f>
        <v>39</v>
      </c>
      <c r="C62" s="152" t="str">
        <f>IF(I50=G48,G52,IF(I50=G52,G48,0))</f>
        <v>Шапошников Александр</v>
      </c>
      <c r="D62" s="169"/>
      <c r="E62" s="176" t="s">
        <v>54</v>
      </c>
      <c r="F62" s="176"/>
      <c r="G62" s="141"/>
      <c r="H62" s="141"/>
      <c r="I62" s="141"/>
      <c r="J62" s="141"/>
      <c r="K62" s="141"/>
      <c r="L62" s="141"/>
      <c r="M62" s="141"/>
      <c r="N62" s="288" t="s">
        <v>80</v>
      </c>
      <c r="O62" s="288"/>
    </row>
    <row r="63" spans="1:15" ht="12.75">
      <c r="A63" s="142"/>
      <c r="B63" s="142"/>
      <c r="C63" s="142">
        <v>-30</v>
      </c>
      <c r="D63" s="167">
        <f>IF(D61=B60,B62,IF(D61=B62,B60,0))</f>
        <v>5235</v>
      </c>
      <c r="E63" s="144" t="str">
        <f>IF(E61=C60,C62,IF(E61=C62,C60,0))</f>
        <v>Петухова Надежда</v>
      </c>
      <c r="F63" s="145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2.75">
      <c r="A64" s="142"/>
      <c r="B64" s="142"/>
      <c r="C64" s="141"/>
      <c r="D64" s="141"/>
      <c r="E64" s="176" t="s">
        <v>56</v>
      </c>
      <c r="F64" s="176"/>
      <c r="G64" s="141"/>
      <c r="H64" s="141"/>
      <c r="I64" s="142">
        <v>-31</v>
      </c>
      <c r="J64" s="167">
        <f>IF(J56=H55,H57,IF(J56=H57,H55,0))</f>
        <v>6170</v>
      </c>
      <c r="K64" s="144" t="str">
        <f>IF(K56=I55,I57,IF(K56=I57,I55,0))</f>
        <v>Гиндуллин Ринат</v>
      </c>
      <c r="L64" s="145"/>
      <c r="M64" s="141"/>
      <c r="N64" s="141"/>
      <c r="O64" s="141"/>
    </row>
    <row r="65" spans="1:15" ht="12.75">
      <c r="A65" s="142">
        <v>-16</v>
      </c>
      <c r="B65" s="167">
        <f>IF(D39=B38,B40,IF(D39=B40,B38,0))</f>
        <v>0</v>
      </c>
      <c r="C65" s="144" t="str">
        <f>IF(E39=C38,C40,IF(E39=C40,C38,0))</f>
        <v>_</v>
      </c>
      <c r="D65" s="145"/>
      <c r="E65" s="141"/>
      <c r="F65" s="141"/>
      <c r="G65" s="141"/>
      <c r="H65" s="141"/>
      <c r="I65" s="141"/>
      <c r="J65" s="141"/>
      <c r="K65" s="147">
        <v>34</v>
      </c>
      <c r="L65" s="148">
        <v>6651</v>
      </c>
      <c r="M65" s="149" t="s">
        <v>75</v>
      </c>
      <c r="N65" s="161"/>
      <c r="O65" s="161"/>
    </row>
    <row r="66" spans="1:15" ht="12.75">
      <c r="A66" s="142"/>
      <c r="B66" s="142"/>
      <c r="C66" s="147">
        <v>35</v>
      </c>
      <c r="D66" s="148">
        <v>6953</v>
      </c>
      <c r="E66" s="149" t="s">
        <v>77</v>
      </c>
      <c r="F66" s="150"/>
      <c r="G66" s="141"/>
      <c r="H66" s="141"/>
      <c r="I66" s="142">
        <v>-32</v>
      </c>
      <c r="J66" s="167">
        <f>IF(J60=H59,H61,IF(J60=H61,H59,0))</f>
        <v>6651</v>
      </c>
      <c r="K66" s="152" t="str">
        <f>IF(K60=I59,I61,IF(K60=I61,I59,0))</f>
        <v>Федоров Сергей</v>
      </c>
      <c r="L66" s="145"/>
      <c r="M66" s="141"/>
      <c r="N66" s="288" t="s">
        <v>81</v>
      </c>
      <c r="O66" s="288"/>
    </row>
    <row r="67" spans="1:15" ht="12.75">
      <c r="A67" s="142">
        <v>-17</v>
      </c>
      <c r="B67" s="167">
        <f>IF(D43=B42,B44,IF(D43=B44,B42,0))</f>
        <v>6953</v>
      </c>
      <c r="C67" s="152" t="str">
        <f>IF(E43=C42,C44,IF(E43=C44,C42,0))</f>
        <v>Ависов Равиль</v>
      </c>
      <c r="D67" s="169"/>
      <c r="E67" s="154"/>
      <c r="F67" s="155"/>
      <c r="G67" s="155"/>
      <c r="H67" s="155"/>
      <c r="I67" s="142"/>
      <c r="J67" s="142"/>
      <c r="K67" s="142">
        <v>-34</v>
      </c>
      <c r="L67" s="167">
        <f>IF(L65=J64,J66,IF(L65=J66,J64,0))</f>
        <v>6170</v>
      </c>
      <c r="M67" s="144" t="str">
        <f>IF(M65=K64,K66,IF(M65=K66,K64,0))</f>
        <v>Гиндуллин Ринат</v>
      </c>
      <c r="N67" s="161"/>
      <c r="O67" s="161"/>
    </row>
    <row r="68" spans="1:15" ht="12.75">
      <c r="A68" s="142"/>
      <c r="B68" s="142"/>
      <c r="C68" s="141"/>
      <c r="D68" s="141"/>
      <c r="E68" s="147">
        <v>37</v>
      </c>
      <c r="F68" s="148">
        <v>6953</v>
      </c>
      <c r="G68" s="149" t="s">
        <v>77</v>
      </c>
      <c r="H68" s="150"/>
      <c r="I68" s="142"/>
      <c r="J68" s="142"/>
      <c r="K68" s="141"/>
      <c r="L68" s="141"/>
      <c r="M68" s="141"/>
      <c r="N68" s="288" t="s">
        <v>82</v>
      </c>
      <c r="O68" s="288"/>
    </row>
    <row r="69" spans="1:15" ht="12.75">
      <c r="A69" s="142">
        <v>-18</v>
      </c>
      <c r="B69" s="167">
        <f>IF(D47=B46,B48,IF(D47=B48,B46,0))</f>
        <v>0</v>
      </c>
      <c r="C69" s="144" t="str">
        <f>IF(E47=C46,C48,IF(E47=C48,C46,0))</f>
        <v>_</v>
      </c>
      <c r="D69" s="145"/>
      <c r="E69" s="154"/>
      <c r="F69" s="155"/>
      <c r="G69" s="178" t="s">
        <v>83</v>
      </c>
      <c r="H69" s="178"/>
      <c r="I69" s="142">
        <v>-35</v>
      </c>
      <c r="J69" s="167">
        <f>IF(D66=B65,B67,IF(D66=B67,B65,0))</f>
        <v>0</v>
      </c>
      <c r="K69" s="144" t="str">
        <f>IF(E66=C65,C67,IF(E66=C67,C65,0))</f>
        <v>_</v>
      </c>
      <c r="L69" s="145"/>
      <c r="M69" s="141"/>
      <c r="N69" s="141"/>
      <c r="O69" s="141"/>
    </row>
    <row r="70" spans="1:15" ht="12.75">
      <c r="A70" s="142"/>
      <c r="B70" s="142"/>
      <c r="C70" s="147">
        <v>36</v>
      </c>
      <c r="D70" s="148"/>
      <c r="E70" s="158"/>
      <c r="F70" s="150"/>
      <c r="G70" s="177"/>
      <c r="H70" s="177"/>
      <c r="I70" s="142"/>
      <c r="J70" s="142"/>
      <c r="K70" s="147">
        <v>38</v>
      </c>
      <c r="L70" s="148"/>
      <c r="M70" s="149"/>
      <c r="N70" s="161"/>
      <c r="O70" s="161"/>
    </row>
    <row r="71" spans="1:15" ht="12.75">
      <c r="A71" s="142">
        <v>-19</v>
      </c>
      <c r="B71" s="167">
        <f>IF(D51=B50,B52,IF(D51=B52,B50,0))</f>
        <v>0</v>
      </c>
      <c r="C71" s="152" t="str">
        <f>IF(E51=C50,C52,IF(E51=C52,C50,0))</f>
        <v>_</v>
      </c>
      <c r="D71" s="169"/>
      <c r="E71" s="142">
        <v>-37</v>
      </c>
      <c r="F71" s="167">
        <f>IF(F68=D66,D70,IF(F68=D70,D66,0))</f>
        <v>0</v>
      </c>
      <c r="G71" s="144">
        <f>IF(G68=E66,E70,IF(G68=E70,E66,0))</f>
        <v>0</v>
      </c>
      <c r="H71" s="145"/>
      <c r="I71" s="142">
        <v>-36</v>
      </c>
      <c r="J71" s="167">
        <f>IF(D70=B69,B71,IF(D70=B71,B69,0))</f>
        <v>0</v>
      </c>
      <c r="K71" s="152">
        <f>IF(E70=C69,C71,IF(E70=C71,C69,0))</f>
        <v>0</v>
      </c>
      <c r="L71" s="145"/>
      <c r="M71" s="141"/>
      <c r="N71" s="288" t="s">
        <v>84</v>
      </c>
      <c r="O71" s="288"/>
    </row>
    <row r="72" spans="1:15" ht="12.75">
      <c r="A72" s="141"/>
      <c r="B72" s="141"/>
      <c r="C72" s="141"/>
      <c r="D72" s="141"/>
      <c r="E72" s="141"/>
      <c r="F72" s="141"/>
      <c r="G72" s="176" t="s">
        <v>85</v>
      </c>
      <c r="H72" s="176"/>
      <c r="I72" s="141"/>
      <c r="J72" s="141"/>
      <c r="K72" s="142">
        <v>-38</v>
      </c>
      <c r="L72" s="167">
        <f>IF(L70=J69,J71,IF(L70=J71,J69,0))</f>
        <v>0</v>
      </c>
      <c r="M72" s="144" t="str">
        <f>IF(M70=K69,K71,IF(M70=K71,K69,0))</f>
        <v>_</v>
      </c>
      <c r="N72" s="161"/>
      <c r="O72" s="161"/>
    </row>
    <row r="73" spans="1:15" ht="12.7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288" t="s">
        <v>86</v>
      </c>
      <c r="O73" s="28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Ст!D7</f>
        <v>446</v>
      </c>
      <c r="C2" s="130" t="str">
        <f>Ст!E7</f>
        <v>Рудаков Константин</v>
      </c>
      <c r="D2" s="131" t="str">
        <f>Ст!C38</f>
        <v>_</v>
      </c>
      <c r="E2" s="132">
        <f>Ст!B38</f>
        <v>0</v>
      </c>
    </row>
    <row r="3" spans="1:5" ht="12.75">
      <c r="A3" s="128">
        <v>2</v>
      </c>
      <c r="B3" s="129">
        <f>Ст!D11</f>
        <v>2784</v>
      </c>
      <c r="C3" s="130" t="str">
        <f>Ст!E11</f>
        <v>Толкачев Иван</v>
      </c>
      <c r="D3" s="131" t="str">
        <f>Ст!C40</f>
        <v>Петухова Надежда</v>
      </c>
      <c r="E3" s="132">
        <f>Ст!B40</f>
        <v>5235</v>
      </c>
    </row>
    <row r="4" spans="1:5" ht="12.75">
      <c r="A4" s="128">
        <v>3</v>
      </c>
      <c r="B4" s="129">
        <f>Ст!D15</f>
        <v>3998</v>
      </c>
      <c r="C4" s="130" t="str">
        <f>Ст!E15</f>
        <v>Тагиров Сайфулла</v>
      </c>
      <c r="D4" s="131" t="str">
        <f>Ст!C42</f>
        <v>Гиндуллин Ринат</v>
      </c>
      <c r="E4" s="132">
        <f>Ст!B42</f>
        <v>6170</v>
      </c>
    </row>
    <row r="5" spans="1:5" ht="12.75">
      <c r="A5" s="128">
        <v>4</v>
      </c>
      <c r="B5" s="129">
        <f>Ст!D19</f>
        <v>1420</v>
      </c>
      <c r="C5" s="130" t="str">
        <f>Ст!E19</f>
        <v>Фаткулин Раис</v>
      </c>
      <c r="D5" s="131" t="str">
        <f>Ст!C44</f>
        <v>Ависов Равиль</v>
      </c>
      <c r="E5" s="132">
        <f>Ст!B44</f>
        <v>6953</v>
      </c>
    </row>
    <row r="6" spans="1:5" ht="12.75">
      <c r="A6" s="128">
        <v>5</v>
      </c>
      <c r="B6" s="129">
        <f>Ст!D23</f>
        <v>1672</v>
      </c>
      <c r="C6" s="130" t="str">
        <f>Ст!E23</f>
        <v>Уткулов Ринат</v>
      </c>
      <c r="D6" s="131" t="str">
        <f>Ст!C46</f>
        <v>_</v>
      </c>
      <c r="E6" s="132">
        <f>Ст!B46</f>
        <v>0</v>
      </c>
    </row>
    <row r="7" spans="1:5" ht="12.75">
      <c r="A7" s="128">
        <v>6</v>
      </c>
      <c r="B7" s="129">
        <f>Ст!D27</f>
        <v>2288</v>
      </c>
      <c r="C7" s="130" t="str">
        <f>Ст!E27</f>
        <v>Тодрамович Александр</v>
      </c>
      <c r="D7" s="131" t="str">
        <f>Ст!C48</f>
        <v>Федоров Сергей</v>
      </c>
      <c r="E7" s="132">
        <f>Ст!B48</f>
        <v>6651</v>
      </c>
    </row>
    <row r="8" spans="1:5" ht="12.75">
      <c r="A8" s="128">
        <v>7</v>
      </c>
      <c r="B8" s="129">
        <f>Ст!D31</f>
        <v>3305</v>
      </c>
      <c r="C8" s="130" t="str">
        <f>Ст!E31</f>
        <v>Зиновьев Александр</v>
      </c>
      <c r="D8" s="131" t="str">
        <f>Ст!C50</f>
        <v>Шапошников Александр</v>
      </c>
      <c r="E8" s="132">
        <f>Ст!B50</f>
        <v>39</v>
      </c>
    </row>
    <row r="9" spans="1:5" ht="12.75">
      <c r="A9" s="128">
        <v>8</v>
      </c>
      <c r="B9" s="129">
        <f>Ст!D35</f>
        <v>300</v>
      </c>
      <c r="C9" s="130" t="str">
        <f>Ст!E35</f>
        <v>Коротеев Георгий</v>
      </c>
      <c r="D9" s="131" t="str">
        <f>Ст!C52</f>
        <v>_</v>
      </c>
      <c r="E9" s="132">
        <f>Ст!B52</f>
        <v>0</v>
      </c>
    </row>
    <row r="10" spans="1:5" ht="12.75">
      <c r="A10" s="128">
        <v>9</v>
      </c>
      <c r="B10" s="129">
        <f>Ст!F9</f>
        <v>446</v>
      </c>
      <c r="C10" s="130" t="str">
        <f>Ст!G9</f>
        <v>Рудаков Константин</v>
      </c>
      <c r="D10" s="131" t="str">
        <f>Ст!E53</f>
        <v>Толкачев Иван</v>
      </c>
      <c r="E10" s="132">
        <f>Ст!D53</f>
        <v>2784</v>
      </c>
    </row>
    <row r="11" spans="1:5" ht="12.75">
      <c r="A11" s="128">
        <v>10</v>
      </c>
      <c r="B11" s="129">
        <f>Ст!F17</f>
        <v>1420</v>
      </c>
      <c r="C11" s="130" t="str">
        <f>Ст!G17</f>
        <v>Фаткулин Раис</v>
      </c>
      <c r="D11" s="131" t="str">
        <f>Ст!E49</f>
        <v>Тагиров Сайфулла</v>
      </c>
      <c r="E11" s="132">
        <f>Ст!D49</f>
        <v>3998</v>
      </c>
    </row>
    <row r="12" spans="1:5" ht="12.75">
      <c r="A12" s="128">
        <v>11</v>
      </c>
      <c r="B12" s="129">
        <f>Ст!F25</f>
        <v>2288</v>
      </c>
      <c r="C12" s="130" t="str">
        <f>Ст!G25</f>
        <v>Тодрамович Александр</v>
      </c>
      <c r="D12" s="131" t="str">
        <f>Ст!E45</f>
        <v>Уткулов Ринат</v>
      </c>
      <c r="E12" s="132">
        <f>Ст!D45</f>
        <v>1672</v>
      </c>
    </row>
    <row r="13" spans="1:5" ht="12.75">
      <c r="A13" s="128">
        <v>12</v>
      </c>
      <c r="B13" s="129">
        <f>Ст!F33</f>
        <v>300</v>
      </c>
      <c r="C13" s="130" t="str">
        <f>Ст!G33</f>
        <v>Коротеев Георгий</v>
      </c>
      <c r="D13" s="131" t="str">
        <f>Ст!E41</f>
        <v>Зиновьев Александр</v>
      </c>
      <c r="E13" s="132">
        <f>Ст!D41</f>
        <v>3305</v>
      </c>
    </row>
    <row r="14" spans="1:5" ht="12.75">
      <c r="A14" s="128">
        <v>13</v>
      </c>
      <c r="B14" s="129">
        <f>Ст!H13</f>
        <v>446</v>
      </c>
      <c r="C14" s="130" t="str">
        <f>Ст!I13</f>
        <v>Рудаков Константин</v>
      </c>
      <c r="D14" s="131" t="str">
        <f>Ст!I38</f>
        <v>Фаткулин Раис</v>
      </c>
      <c r="E14" s="132">
        <f>Ст!H38</f>
        <v>1420</v>
      </c>
    </row>
    <row r="15" spans="1:5" ht="12.75">
      <c r="A15" s="128">
        <v>14</v>
      </c>
      <c r="B15" s="129">
        <f>Ст!H29</f>
        <v>300</v>
      </c>
      <c r="C15" s="130" t="str">
        <f>Ст!I29</f>
        <v>Коротеев Георгий</v>
      </c>
      <c r="D15" s="131" t="str">
        <f>Ст!I46</f>
        <v>Тодрамович Александр</v>
      </c>
      <c r="E15" s="132">
        <f>Ст!H46</f>
        <v>2288</v>
      </c>
    </row>
    <row r="16" spans="1:5" ht="12.75">
      <c r="A16" s="128">
        <v>15</v>
      </c>
      <c r="B16" s="129">
        <f>Ст!J21</f>
        <v>446</v>
      </c>
      <c r="C16" s="130" t="str">
        <f>Ст!K21</f>
        <v>Рудаков Константин</v>
      </c>
      <c r="D16" s="131" t="str">
        <f>Ст!K32</f>
        <v>Коротеев Георгий</v>
      </c>
      <c r="E16" s="132">
        <f>Ст!J32</f>
        <v>300</v>
      </c>
    </row>
    <row r="17" spans="1:5" ht="12.75">
      <c r="A17" s="128">
        <v>16</v>
      </c>
      <c r="B17" s="129">
        <f>Ст!D39</f>
        <v>5235</v>
      </c>
      <c r="C17" s="130" t="str">
        <f>Ст!E39</f>
        <v>Петухова Надежда</v>
      </c>
      <c r="D17" s="131" t="str">
        <f>Ст!C65</f>
        <v>_</v>
      </c>
      <c r="E17" s="132">
        <f>Ст!B65</f>
        <v>0</v>
      </c>
    </row>
    <row r="18" spans="1:5" ht="12.75">
      <c r="A18" s="128">
        <v>17</v>
      </c>
      <c r="B18" s="129">
        <f>Ст!D43</f>
        <v>6170</v>
      </c>
      <c r="C18" s="130" t="str">
        <f>Ст!E43</f>
        <v>Гиндуллин Ринат</v>
      </c>
      <c r="D18" s="131" t="str">
        <f>Ст!C67</f>
        <v>Ависов Равиль</v>
      </c>
      <c r="E18" s="132">
        <f>Ст!B67</f>
        <v>6953</v>
      </c>
    </row>
    <row r="19" spans="1:5" ht="12.75">
      <c r="A19" s="128">
        <v>18</v>
      </c>
      <c r="B19" s="129">
        <f>Ст!D47</f>
        <v>6651</v>
      </c>
      <c r="C19" s="130" t="str">
        <f>Ст!E47</f>
        <v>Федоров Сергей</v>
      </c>
      <c r="D19" s="131" t="str">
        <f>Ст!C69</f>
        <v>_</v>
      </c>
      <c r="E19" s="132">
        <f>Ст!B69</f>
        <v>0</v>
      </c>
    </row>
    <row r="20" spans="1:5" ht="12.75">
      <c r="A20" s="128">
        <v>19</v>
      </c>
      <c r="B20" s="129">
        <f>Ст!D51</f>
        <v>39</v>
      </c>
      <c r="C20" s="130" t="str">
        <f>Ст!E51</f>
        <v>Шапошников Александр</v>
      </c>
      <c r="D20" s="131" t="str">
        <f>Ст!C71</f>
        <v>_</v>
      </c>
      <c r="E20" s="132">
        <f>Ст!B71</f>
        <v>0</v>
      </c>
    </row>
    <row r="21" spans="1:5" ht="12.75">
      <c r="A21" s="128">
        <v>20</v>
      </c>
      <c r="B21" s="129">
        <f>Ст!F40</f>
        <v>5235</v>
      </c>
      <c r="C21" s="130" t="str">
        <f>Ст!G40</f>
        <v>Петухова Надежда</v>
      </c>
      <c r="D21" s="131" t="str">
        <f>Ст!I55</f>
        <v>Зиновьев Александр</v>
      </c>
      <c r="E21" s="132">
        <f>Ст!H55</f>
        <v>3305</v>
      </c>
    </row>
    <row r="22" spans="1:5" ht="12.75">
      <c r="A22" s="128">
        <v>21</v>
      </c>
      <c r="B22" s="129">
        <f>Ст!F44</f>
        <v>1672</v>
      </c>
      <c r="C22" s="130" t="str">
        <f>Ст!G44</f>
        <v>Уткулов Ринат</v>
      </c>
      <c r="D22" s="131" t="str">
        <f>Ст!I57</f>
        <v>Гиндуллин Ринат</v>
      </c>
      <c r="E22" s="132">
        <f>Ст!H57</f>
        <v>6170</v>
      </c>
    </row>
    <row r="23" spans="1:5" ht="12.75">
      <c r="A23" s="128">
        <v>22</v>
      </c>
      <c r="B23" s="129">
        <f>Ст!F48</f>
        <v>3998</v>
      </c>
      <c r="C23" s="130" t="str">
        <f>Ст!G48</f>
        <v>Тагиров Сайфулла</v>
      </c>
      <c r="D23" s="131" t="str">
        <f>Ст!I59</f>
        <v>Федоров Сергей</v>
      </c>
      <c r="E23" s="132">
        <f>Ст!H59</f>
        <v>6651</v>
      </c>
    </row>
    <row r="24" spans="1:5" ht="12.75">
      <c r="A24" s="128">
        <v>23</v>
      </c>
      <c r="B24" s="129">
        <f>Ст!F52</f>
        <v>39</v>
      </c>
      <c r="C24" s="130" t="str">
        <f>Ст!G52</f>
        <v>Шапошников Александр</v>
      </c>
      <c r="D24" s="131" t="str">
        <f>Ст!I61</f>
        <v>Толкачев Иван</v>
      </c>
      <c r="E24" s="132">
        <f>Ст!H61</f>
        <v>2784</v>
      </c>
    </row>
    <row r="25" spans="1:5" ht="12.75">
      <c r="A25" s="128">
        <v>24</v>
      </c>
      <c r="B25" s="129">
        <f>Ст!H42</f>
        <v>1672</v>
      </c>
      <c r="C25" s="130" t="str">
        <f>Ст!I42</f>
        <v>Уткулов Ринат</v>
      </c>
      <c r="D25" s="131" t="str">
        <f>Ст!C60</f>
        <v>Петухова Надежда</v>
      </c>
      <c r="E25" s="132">
        <f>Ст!B60</f>
        <v>5235</v>
      </c>
    </row>
    <row r="26" spans="1:5" ht="12.75">
      <c r="A26" s="128">
        <v>25</v>
      </c>
      <c r="B26" s="129">
        <f>Ст!H50</f>
        <v>3998</v>
      </c>
      <c r="C26" s="130" t="str">
        <f>Ст!I50</f>
        <v>Тагиров Сайфулла</v>
      </c>
      <c r="D26" s="131" t="str">
        <f>Ст!C62</f>
        <v>Шапошников Александр</v>
      </c>
      <c r="E26" s="132">
        <f>Ст!B62</f>
        <v>39</v>
      </c>
    </row>
    <row r="27" spans="1:5" ht="12.75">
      <c r="A27" s="128">
        <v>26</v>
      </c>
      <c r="B27" s="129">
        <f>Ст!J40</f>
        <v>1672</v>
      </c>
      <c r="C27" s="130" t="str">
        <f>Ст!K40</f>
        <v>Уткулов Ринат</v>
      </c>
      <c r="D27" s="131" t="str">
        <f>Ст!C55</f>
        <v>Фаткулин Раис</v>
      </c>
      <c r="E27" s="132">
        <f>Ст!B55</f>
        <v>1420</v>
      </c>
    </row>
    <row r="28" spans="1:5" ht="12.75">
      <c r="A28" s="128">
        <v>27</v>
      </c>
      <c r="B28" s="129">
        <f>Ст!J48</f>
        <v>3998</v>
      </c>
      <c r="C28" s="130" t="str">
        <f>Ст!K48</f>
        <v>Тагиров Сайфулла</v>
      </c>
      <c r="D28" s="131" t="str">
        <f>Ст!C57</f>
        <v>Тодрамович Александр</v>
      </c>
      <c r="E28" s="132">
        <f>Ст!B57</f>
        <v>2288</v>
      </c>
    </row>
    <row r="29" spans="1:5" ht="12.75">
      <c r="A29" s="128">
        <v>28</v>
      </c>
      <c r="B29" s="129">
        <f>Ст!L44</f>
        <v>3998</v>
      </c>
      <c r="C29" s="130" t="str">
        <f>Ст!M44</f>
        <v>Тагиров Сайфулла</v>
      </c>
      <c r="D29" s="131" t="str">
        <f>Ст!M52</f>
        <v>Уткулов Ринат</v>
      </c>
      <c r="E29" s="132">
        <f>Ст!L52</f>
        <v>1672</v>
      </c>
    </row>
    <row r="30" spans="1:5" ht="12.75">
      <c r="A30" s="128">
        <v>29</v>
      </c>
      <c r="B30" s="129">
        <f>Ст!D56</f>
        <v>1420</v>
      </c>
      <c r="C30" s="130" t="str">
        <f>Ст!E56</f>
        <v>Фаткулин Раис</v>
      </c>
      <c r="D30" s="131" t="str">
        <f>Ст!E58</f>
        <v>Тодрамович Александр</v>
      </c>
      <c r="E30" s="132">
        <f>Ст!D58</f>
        <v>2288</v>
      </c>
    </row>
    <row r="31" spans="1:5" ht="12.75">
      <c r="A31" s="128">
        <v>30</v>
      </c>
      <c r="B31" s="129">
        <f>Ст!D61</f>
        <v>39</v>
      </c>
      <c r="C31" s="130" t="str">
        <f>Ст!E61</f>
        <v>Шапошников Александр</v>
      </c>
      <c r="D31" s="131" t="str">
        <f>Ст!E63</f>
        <v>Петухова Надежда</v>
      </c>
      <c r="E31" s="132">
        <f>Ст!D63</f>
        <v>5235</v>
      </c>
    </row>
    <row r="32" spans="1:5" ht="12.75">
      <c r="A32" s="128">
        <v>31</v>
      </c>
      <c r="B32" s="129">
        <f>Ст!J56</f>
        <v>3305</v>
      </c>
      <c r="C32" s="130" t="str">
        <f>Ст!K56</f>
        <v>Зиновьев Александр</v>
      </c>
      <c r="D32" s="131" t="str">
        <f>Ст!K64</f>
        <v>Гиндуллин Ринат</v>
      </c>
      <c r="E32" s="132">
        <f>Ст!J64</f>
        <v>6170</v>
      </c>
    </row>
    <row r="33" spans="1:5" ht="12.75">
      <c r="A33" s="128">
        <v>32</v>
      </c>
      <c r="B33" s="129">
        <f>Ст!J60</f>
        <v>2784</v>
      </c>
      <c r="C33" s="130" t="str">
        <f>Ст!K60</f>
        <v>Толкачев Иван</v>
      </c>
      <c r="D33" s="131" t="str">
        <f>Ст!K66</f>
        <v>Федоров Сергей</v>
      </c>
      <c r="E33" s="132">
        <f>Ст!J66</f>
        <v>6651</v>
      </c>
    </row>
    <row r="34" spans="1:5" ht="12.75">
      <c r="A34" s="128">
        <v>33</v>
      </c>
      <c r="B34" s="129">
        <f>Ст!L58</f>
        <v>2784</v>
      </c>
      <c r="C34" s="130" t="str">
        <f>Ст!M58</f>
        <v>Толкачев Иван</v>
      </c>
      <c r="D34" s="131" t="str">
        <f>Ст!M61</f>
        <v>Зиновьев Александр</v>
      </c>
      <c r="E34" s="132">
        <f>Ст!L61</f>
        <v>3305</v>
      </c>
    </row>
    <row r="35" spans="1:5" ht="12.75">
      <c r="A35" s="128">
        <v>34</v>
      </c>
      <c r="B35" s="129">
        <f>Ст!L65</f>
        <v>6651</v>
      </c>
      <c r="C35" s="130" t="str">
        <f>Ст!M65</f>
        <v>Федоров Сергей</v>
      </c>
      <c r="D35" s="131" t="str">
        <f>Ст!M67</f>
        <v>Гиндуллин Ринат</v>
      </c>
      <c r="E35" s="132">
        <f>Ст!L67</f>
        <v>6170</v>
      </c>
    </row>
    <row r="36" spans="1:5" ht="12.75">
      <c r="A36" s="128">
        <v>35</v>
      </c>
      <c r="B36" s="129">
        <f>Ст!D66</f>
        <v>6953</v>
      </c>
      <c r="C36" s="130" t="str">
        <f>Ст!E66</f>
        <v>Ависов Равиль</v>
      </c>
      <c r="D36" s="131" t="str">
        <f>Ст!K69</f>
        <v>_</v>
      </c>
      <c r="E36" s="132">
        <f>Ст!J69</f>
        <v>0</v>
      </c>
    </row>
    <row r="37" spans="1:5" ht="12.75">
      <c r="A37" s="128">
        <v>36</v>
      </c>
      <c r="B37" s="129">
        <f>Ст!D70</f>
        <v>0</v>
      </c>
      <c r="C37" s="130">
        <f>Ст!E70</f>
        <v>0</v>
      </c>
      <c r="D37" s="131">
        <f>Ст!K71</f>
        <v>0</v>
      </c>
      <c r="E37" s="132">
        <f>Ст!J71</f>
        <v>0</v>
      </c>
    </row>
    <row r="38" spans="1:5" ht="12.75">
      <c r="A38" s="128">
        <v>37</v>
      </c>
      <c r="B38" s="129">
        <f>Ст!F68</f>
        <v>6953</v>
      </c>
      <c r="C38" s="130" t="str">
        <f>Ст!G68</f>
        <v>Ависов Равиль</v>
      </c>
      <c r="D38" s="131">
        <f>Ст!G71</f>
        <v>0</v>
      </c>
      <c r="E38" s="132">
        <f>Ст!F71</f>
        <v>0</v>
      </c>
    </row>
    <row r="39" spans="1:5" ht="12.75">
      <c r="A39" s="128">
        <v>38</v>
      </c>
      <c r="B39" s="129">
        <f>Ст!L70</f>
        <v>0</v>
      </c>
      <c r="C39" s="130">
        <f>Ст!M70</f>
        <v>0</v>
      </c>
      <c r="D39" s="131" t="str">
        <f>Ст!M72</f>
        <v>_</v>
      </c>
      <c r="E39" s="132">
        <f>Ст!L72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AJ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278" t="s">
        <v>87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>
      <c r="A2" s="284" t="s">
        <v>88</v>
      </c>
      <c r="B2" s="284"/>
      <c r="C2" s="284"/>
      <c r="D2" s="284"/>
      <c r="E2" s="284"/>
      <c r="F2" s="284"/>
      <c r="G2" s="284"/>
      <c r="H2" s="284"/>
      <c r="I2" s="284"/>
    </row>
    <row r="3" spans="1:10" ht="25.5">
      <c r="A3" s="279" t="s">
        <v>4</v>
      </c>
      <c r="B3" s="279"/>
      <c r="C3" s="279"/>
      <c r="D3" s="279"/>
      <c r="E3" s="279"/>
      <c r="F3" s="65">
        <v>25</v>
      </c>
      <c r="G3" s="66" t="s">
        <v>10</v>
      </c>
      <c r="H3" s="67" t="s">
        <v>142</v>
      </c>
      <c r="I3" s="68" t="s">
        <v>12</v>
      </c>
      <c r="J3" s="64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35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43282</v>
      </c>
      <c r="I5" s="283"/>
      <c r="J5" s="136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136"/>
    </row>
    <row r="7" spans="1:9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</row>
    <row r="8" spans="1:9" ht="18">
      <c r="A8" s="137">
        <v>4556</v>
      </c>
      <c r="B8" s="77" t="s">
        <v>42</v>
      </c>
      <c r="C8" s="138">
        <v>1</v>
      </c>
      <c r="D8" s="79" t="str">
        <f>'В1'!M37</f>
        <v>Хафизов Булат</v>
      </c>
      <c r="E8" s="1"/>
      <c r="F8" s="1"/>
      <c r="G8" s="1"/>
      <c r="H8" s="1"/>
      <c r="I8" s="1"/>
    </row>
    <row r="9" spans="1:9" ht="18">
      <c r="A9" s="137">
        <v>3701</v>
      </c>
      <c r="B9" s="77" t="s">
        <v>143</v>
      </c>
      <c r="C9" s="138">
        <v>2</v>
      </c>
      <c r="D9" s="79" t="str">
        <f>'В1'!M57</f>
        <v>Лончакова Юлия</v>
      </c>
      <c r="E9" s="1"/>
      <c r="F9" s="1"/>
      <c r="G9" s="1"/>
      <c r="H9" s="1"/>
      <c r="I9" s="1"/>
    </row>
    <row r="10" spans="1:9" ht="18">
      <c r="A10" s="137">
        <v>4799</v>
      </c>
      <c r="B10" s="77" t="s">
        <v>101</v>
      </c>
      <c r="C10" s="138">
        <v>3</v>
      </c>
      <c r="D10" s="79" t="str">
        <f>'В2'!Q24</f>
        <v>Байрамалов Константин</v>
      </c>
      <c r="E10" s="1"/>
      <c r="F10" s="1"/>
      <c r="G10" s="1"/>
      <c r="H10" s="1"/>
      <c r="I10" s="1"/>
    </row>
    <row r="11" spans="1:9" ht="18">
      <c r="A11" s="137">
        <v>5700</v>
      </c>
      <c r="B11" s="77" t="s">
        <v>44</v>
      </c>
      <c r="C11" s="138">
        <v>4</v>
      </c>
      <c r="D11" s="79" t="str">
        <f>'В2'!Q34</f>
        <v>Грубов Виталий</v>
      </c>
      <c r="E11" s="1"/>
      <c r="F11" s="1"/>
      <c r="G11" s="1"/>
      <c r="H11" s="1"/>
      <c r="I11" s="1"/>
    </row>
    <row r="12" spans="1:9" ht="18">
      <c r="A12" s="137">
        <v>3713</v>
      </c>
      <c r="B12" s="77" t="s">
        <v>144</v>
      </c>
      <c r="C12" s="138">
        <v>5</v>
      </c>
      <c r="D12" s="79" t="str">
        <f>'В1'!M64</f>
        <v>Насыров Эмиль</v>
      </c>
      <c r="E12" s="1"/>
      <c r="F12" s="1"/>
      <c r="G12" s="1"/>
      <c r="H12" s="1"/>
      <c r="I12" s="1"/>
    </row>
    <row r="13" spans="1:9" ht="18">
      <c r="A13" s="137">
        <v>4063</v>
      </c>
      <c r="B13" s="77" t="s">
        <v>145</v>
      </c>
      <c r="C13" s="138">
        <v>6</v>
      </c>
      <c r="D13" s="79" t="str">
        <f>'В1'!M66</f>
        <v>Емельянов Александр</v>
      </c>
      <c r="E13" s="1"/>
      <c r="F13" s="1"/>
      <c r="G13" s="1"/>
      <c r="H13" s="1"/>
      <c r="I13" s="1"/>
    </row>
    <row r="14" spans="1:9" ht="18">
      <c r="A14" s="137">
        <v>4849</v>
      </c>
      <c r="B14" s="77" t="s">
        <v>123</v>
      </c>
      <c r="C14" s="138">
        <v>7</v>
      </c>
      <c r="D14" s="79" t="str">
        <f>'В1'!M69</f>
        <v>Салимянов Руслан</v>
      </c>
      <c r="E14" s="1"/>
      <c r="F14" s="1"/>
      <c r="G14" s="1"/>
      <c r="H14" s="1"/>
      <c r="I14" s="1"/>
    </row>
    <row r="15" spans="1:9" ht="18">
      <c r="A15" s="137">
        <v>2616</v>
      </c>
      <c r="B15" s="77" t="s">
        <v>146</v>
      </c>
      <c r="C15" s="138">
        <v>8</v>
      </c>
      <c r="D15" s="79" t="str">
        <f>'В1'!M71</f>
        <v>Фирсов Денис</v>
      </c>
      <c r="E15" s="1"/>
      <c r="F15" s="1"/>
      <c r="G15" s="1"/>
      <c r="H15" s="1"/>
      <c r="I15" s="1"/>
    </row>
    <row r="16" spans="1:9" ht="18">
      <c r="A16" s="137">
        <v>6096</v>
      </c>
      <c r="B16" s="77" t="s">
        <v>24</v>
      </c>
      <c r="C16" s="138">
        <v>9</v>
      </c>
      <c r="D16" s="79" t="str">
        <f>'В1'!G73</f>
        <v>Хомутов Максим</v>
      </c>
      <c r="E16" s="1"/>
      <c r="F16" s="1"/>
      <c r="G16" s="1"/>
      <c r="H16" s="1"/>
      <c r="I16" s="1"/>
    </row>
    <row r="17" spans="1:9" ht="18">
      <c r="A17" s="137">
        <v>6029</v>
      </c>
      <c r="B17" s="77" t="s">
        <v>26</v>
      </c>
      <c r="C17" s="138">
        <v>10</v>
      </c>
      <c r="D17" s="79" t="str">
        <f>'В1'!G76</f>
        <v>Небера Максим</v>
      </c>
      <c r="E17" s="1"/>
      <c r="F17" s="1"/>
      <c r="G17" s="1"/>
      <c r="H17" s="1"/>
      <c r="I17" s="1"/>
    </row>
    <row r="18" spans="1:9" ht="18">
      <c r="A18" s="137">
        <v>5235</v>
      </c>
      <c r="B18" s="77" t="s">
        <v>72</v>
      </c>
      <c r="C18" s="138">
        <v>11</v>
      </c>
      <c r="D18" s="79" t="str">
        <f>'В1'!M74</f>
        <v>Муратова Аделина</v>
      </c>
      <c r="E18" s="1"/>
      <c r="F18" s="1"/>
      <c r="G18" s="1"/>
      <c r="H18" s="1"/>
      <c r="I18" s="1"/>
    </row>
    <row r="19" spans="1:9" ht="18">
      <c r="A19" s="137">
        <v>4822</v>
      </c>
      <c r="B19" s="77" t="s">
        <v>147</v>
      </c>
      <c r="C19" s="138">
        <v>12</v>
      </c>
      <c r="D19" s="79" t="str">
        <f>'В1'!M76</f>
        <v>Ишметов Александр</v>
      </c>
      <c r="E19" s="1"/>
      <c r="F19" s="1"/>
      <c r="G19" s="1"/>
      <c r="H19" s="1"/>
      <c r="I19" s="1"/>
    </row>
    <row r="20" spans="1:9" ht="18">
      <c r="A20" s="137">
        <v>5521</v>
      </c>
      <c r="B20" s="77" t="s">
        <v>148</v>
      </c>
      <c r="C20" s="138">
        <v>13</v>
      </c>
      <c r="D20" s="79" t="str">
        <f>'В2'!Q42</f>
        <v>Апсатарова Дарина</v>
      </c>
      <c r="E20" s="1"/>
      <c r="F20" s="1"/>
      <c r="G20" s="1"/>
      <c r="H20" s="1"/>
      <c r="I20" s="1"/>
    </row>
    <row r="21" spans="1:9" ht="18">
      <c r="A21" s="137">
        <v>6409</v>
      </c>
      <c r="B21" s="81" t="s">
        <v>45</v>
      </c>
      <c r="C21" s="138">
        <v>14</v>
      </c>
      <c r="D21" s="79" t="str">
        <f>'В2'!Q46</f>
        <v>Канбеков Ринат</v>
      </c>
      <c r="E21" s="1"/>
      <c r="F21" s="1"/>
      <c r="G21" s="1"/>
      <c r="H21" s="1"/>
      <c r="I21" s="1"/>
    </row>
    <row r="22" spans="1:9" ht="18">
      <c r="A22" s="137">
        <v>5429</v>
      </c>
      <c r="B22" s="77" t="s">
        <v>125</v>
      </c>
      <c r="C22" s="138">
        <v>15</v>
      </c>
      <c r="D22" s="79" t="str">
        <f>'В2'!Q48</f>
        <v>Марданов Камиль</v>
      </c>
      <c r="E22" s="1"/>
      <c r="F22" s="1"/>
      <c r="G22" s="1"/>
      <c r="H22" s="1"/>
      <c r="I22" s="1"/>
    </row>
    <row r="23" spans="1:9" ht="18">
      <c r="A23" s="137">
        <v>6556</v>
      </c>
      <c r="B23" s="77" t="s">
        <v>46</v>
      </c>
      <c r="C23" s="138">
        <v>16</v>
      </c>
      <c r="D23" s="79" t="str">
        <f>'В2'!Q50</f>
        <v>Петухова Надежда</v>
      </c>
      <c r="E23" s="1"/>
      <c r="F23" s="1"/>
      <c r="G23" s="1"/>
      <c r="H23" s="1"/>
      <c r="I23" s="1"/>
    </row>
    <row r="24" spans="1:9" ht="18">
      <c r="A24" s="137">
        <v>6917</v>
      </c>
      <c r="B24" s="77" t="s">
        <v>117</v>
      </c>
      <c r="C24" s="138">
        <v>17</v>
      </c>
      <c r="D24" s="79">
        <f>'В2'!I46</f>
        <v>0</v>
      </c>
      <c r="E24" s="1"/>
      <c r="F24" s="1"/>
      <c r="G24" s="1"/>
      <c r="H24" s="1"/>
      <c r="I24" s="1"/>
    </row>
    <row r="25" spans="1:9" ht="18">
      <c r="A25" s="137">
        <v>788</v>
      </c>
      <c r="B25" s="77" t="s">
        <v>118</v>
      </c>
      <c r="C25" s="138">
        <v>18</v>
      </c>
      <c r="D25" s="79">
        <f>'В2'!I52</f>
        <v>0</v>
      </c>
      <c r="E25" s="1"/>
      <c r="F25" s="1"/>
      <c r="G25" s="1"/>
      <c r="H25" s="1"/>
      <c r="I25" s="1"/>
    </row>
    <row r="26" spans="1:9" ht="18">
      <c r="A26" s="137">
        <v>6969</v>
      </c>
      <c r="B26" s="77" t="s">
        <v>121</v>
      </c>
      <c r="C26" s="138">
        <v>19</v>
      </c>
      <c r="D26" s="79">
        <f>'В2'!I55</f>
        <v>0</v>
      </c>
      <c r="E26" s="1"/>
      <c r="F26" s="1"/>
      <c r="G26" s="1"/>
      <c r="H26" s="1"/>
      <c r="I26" s="1"/>
    </row>
    <row r="27" spans="1:9" ht="18">
      <c r="A27" s="137">
        <v>5436</v>
      </c>
      <c r="B27" s="77" t="s">
        <v>149</v>
      </c>
      <c r="C27" s="138">
        <v>20</v>
      </c>
      <c r="D27" s="79">
        <f>'В2'!I57</f>
        <v>0</v>
      </c>
      <c r="E27" s="1"/>
      <c r="F27" s="1"/>
      <c r="G27" s="1"/>
      <c r="H27" s="1"/>
      <c r="I27" s="1"/>
    </row>
    <row r="28" spans="1:9" ht="18">
      <c r="A28" s="137"/>
      <c r="B28" s="77" t="s">
        <v>78</v>
      </c>
      <c r="C28" s="138">
        <v>21</v>
      </c>
      <c r="D28" s="79">
        <f>'В2'!Q55</f>
        <v>0</v>
      </c>
      <c r="E28" s="1"/>
      <c r="F28" s="1"/>
      <c r="G28" s="1"/>
      <c r="H28" s="1"/>
      <c r="I28" s="1"/>
    </row>
    <row r="29" spans="1:9" ht="18">
      <c r="A29" s="137"/>
      <c r="B29" s="77" t="s">
        <v>78</v>
      </c>
      <c r="C29" s="138">
        <v>22</v>
      </c>
      <c r="D29" s="79">
        <f>'В2'!Q59</f>
        <v>0</v>
      </c>
      <c r="E29" s="1"/>
      <c r="F29" s="1"/>
      <c r="G29" s="1"/>
      <c r="H29" s="1"/>
      <c r="I29" s="1"/>
    </row>
    <row r="30" spans="1:9" ht="18">
      <c r="A30" s="137"/>
      <c r="B30" s="77" t="s">
        <v>78</v>
      </c>
      <c r="C30" s="138">
        <v>23</v>
      </c>
      <c r="D30" s="79">
        <f>'В2'!Q61</f>
        <v>0</v>
      </c>
      <c r="E30" s="1"/>
      <c r="F30" s="1"/>
      <c r="G30" s="1"/>
      <c r="H30" s="1"/>
      <c r="I30" s="1"/>
    </row>
    <row r="31" spans="1:9" ht="18">
      <c r="A31" s="137"/>
      <c r="B31" s="77" t="s">
        <v>78</v>
      </c>
      <c r="C31" s="138">
        <v>24</v>
      </c>
      <c r="D31" s="79">
        <f>'В2'!Q63</f>
        <v>0</v>
      </c>
      <c r="E31" s="1"/>
      <c r="F31" s="1"/>
      <c r="G31" s="1"/>
      <c r="H31" s="1"/>
      <c r="I31" s="1"/>
    </row>
    <row r="32" spans="1:9" ht="18">
      <c r="A32" s="137"/>
      <c r="B32" s="77" t="s">
        <v>78</v>
      </c>
      <c r="C32" s="138">
        <v>25</v>
      </c>
      <c r="D32" s="79">
        <f>'В2'!I65</f>
        <v>0</v>
      </c>
      <c r="E32" s="1"/>
      <c r="F32" s="1"/>
      <c r="G32" s="1"/>
      <c r="H32" s="1"/>
      <c r="I32" s="1"/>
    </row>
    <row r="33" spans="1:9" ht="18">
      <c r="A33" s="137"/>
      <c r="B33" s="77" t="s">
        <v>78</v>
      </c>
      <c r="C33" s="138">
        <v>26</v>
      </c>
      <c r="D33" s="79">
        <f>'В2'!I71</f>
        <v>0</v>
      </c>
      <c r="E33" s="1"/>
      <c r="F33" s="1"/>
      <c r="G33" s="1"/>
      <c r="H33" s="1"/>
      <c r="I33" s="1"/>
    </row>
    <row r="34" spans="1:9" ht="18">
      <c r="A34" s="137"/>
      <c r="B34" s="77" t="s">
        <v>78</v>
      </c>
      <c r="C34" s="138">
        <v>27</v>
      </c>
      <c r="D34" s="79">
        <f>'В2'!I74</f>
        <v>0</v>
      </c>
      <c r="E34" s="1"/>
      <c r="F34" s="1"/>
      <c r="G34" s="1"/>
      <c r="H34" s="1"/>
      <c r="I34" s="1"/>
    </row>
    <row r="35" spans="1:9" ht="18">
      <c r="A35" s="137"/>
      <c r="B35" s="77" t="s">
        <v>78</v>
      </c>
      <c r="C35" s="138">
        <v>28</v>
      </c>
      <c r="D35" s="79">
        <f>'В2'!I76</f>
        <v>0</v>
      </c>
      <c r="E35" s="1"/>
      <c r="F35" s="1"/>
      <c r="G35" s="1"/>
      <c r="H35" s="1"/>
      <c r="I35" s="1"/>
    </row>
    <row r="36" spans="1:9" ht="18">
      <c r="A36" s="137"/>
      <c r="B36" s="77" t="s">
        <v>78</v>
      </c>
      <c r="C36" s="138">
        <v>29</v>
      </c>
      <c r="D36" s="79">
        <f>'В2'!Q68</f>
        <v>0</v>
      </c>
      <c r="E36" s="1"/>
      <c r="F36" s="1"/>
      <c r="G36" s="1"/>
      <c r="H36" s="1"/>
      <c r="I36" s="1"/>
    </row>
    <row r="37" spans="1:9" ht="18">
      <c r="A37" s="137"/>
      <c r="B37" s="77" t="s">
        <v>78</v>
      </c>
      <c r="C37" s="138">
        <v>30</v>
      </c>
      <c r="D37" s="79">
        <f>'В2'!Q72</f>
        <v>0</v>
      </c>
      <c r="E37" s="1"/>
      <c r="F37" s="1"/>
      <c r="G37" s="1"/>
      <c r="H37" s="1"/>
      <c r="I37" s="1"/>
    </row>
    <row r="38" spans="1:9" ht="18">
      <c r="A38" s="137"/>
      <c r="B38" s="77" t="s">
        <v>78</v>
      </c>
      <c r="C38" s="138">
        <v>31</v>
      </c>
      <c r="D38" s="79">
        <f>'В2'!Q74</f>
        <v>0</v>
      </c>
      <c r="E38" s="1"/>
      <c r="F38" s="1"/>
      <c r="G38" s="1"/>
      <c r="H38" s="1"/>
      <c r="I38" s="1"/>
    </row>
    <row r="39" spans="1:9" ht="18">
      <c r="A39" s="137"/>
      <c r="B39" s="77" t="s">
        <v>78</v>
      </c>
      <c r="C39" s="138">
        <v>32</v>
      </c>
      <c r="D39" s="79">
        <f>'В2'!Q76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4.75390625" style="14" customWidth="1"/>
    <col min="5" max="5" width="3.75390625" style="14" customWidth="1"/>
    <col min="6" max="6" width="4.875" style="14" customWidth="1"/>
    <col min="7" max="7" width="9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10" ht="45.75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64"/>
    </row>
    <row r="2" spans="1:9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</row>
    <row r="3" spans="1:10" ht="23.25">
      <c r="A3" s="296" t="s">
        <v>4</v>
      </c>
      <c r="B3" s="296"/>
      <c r="C3" s="296"/>
      <c r="D3" s="296"/>
      <c r="E3" s="296"/>
      <c r="F3" s="65">
        <v>25</v>
      </c>
      <c r="G3" s="66" t="s">
        <v>10</v>
      </c>
      <c r="H3" s="67" t="s">
        <v>39</v>
      </c>
      <c r="I3" s="68" t="s">
        <v>12</v>
      </c>
      <c r="J3" s="69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70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43280</v>
      </c>
      <c r="I5" s="283"/>
      <c r="J5" s="71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71"/>
    </row>
    <row r="7" spans="1:10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  <c r="J7" s="75"/>
    </row>
    <row r="8" spans="1:10" ht="18">
      <c r="A8" s="76"/>
      <c r="B8" s="77" t="s">
        <v>42</v>
      </c>
      <c r="C8" s="78">
        <v>1</v>
      </c>
      <c r="D8" s="79" t="str">
        <f>Рб!I12</f>
        <v>Хафизов Булат</v>
      </c>
      <c r="E8" s="1"/>
      <c r="F8" s="1"/>
      <c r="G8" s="1"/>
      <c r="H8" s="1"/>
      <c r="I8" s="1"/>
      <c r="J8" s="80"/>
    </row>
    <row r="9" spans="1:10" ht="18">
      <c r="A9" s="76"/>
      <c r="B9" s="77" t="s">
        <v>43</v>
      </c>
      <c r="C9" s="78">
        <v>2</v>
      </c>
      <c r="D9" s="79" t="str">
        <f>Рб!I19</f>
        <v>Насыров Эмиль</v>
      </c>
      <c r="E9" s="1"/>
      <c r="F9" s="1"/>
      <c r="G9" s="1"/>
      <c r="H9" s="1"/>
      <c r="I9" s="1"/>
      <c r="J9" s="80"/>
    </row>
    <row r="10" spans="1:10" ht="18">
      <c r="A10" s="76"/>
      <c r="B10" s="81" t="s">
        <v>44</v>
      </c>
      <c r="C10" s="78">
        <v>3</v>
      </c>
      <c r="D10" s="79" t="str">
        <f>Рб!I25</f>
        <v>Миксонов Эренбург</v>
      </c>
      <c r="E10" s="1"/>
      <c r="F10" s="1"/>
      <c r="G10" s="1"/>
      <c r="H10" s="1"/>
      <c r="I10" s="1"/>
      <c r="J10" s="80"/>
    </row>
    <row r="11" spans="1:10" ht="18">
      <c r="A11" s="76"/>
      <c r="B11" s="77" t="s">
        <v>24</v>
      </c>
      <c r="C11" s="78">
        <v>4</v>
      </c>
      <c r="D11" s="79" t="str">
        <f>Рб!I28</f>
        <v>Давлетбаев Ильдар</v>
      </c>
      <c r="E11" s="1"/>
      <c r="F11" s="1"/>
      <c r="G11" s="1"/>
      <c r="H11" s="1"/>
      <c r="I11" s="1"/>
      <c r="J11" s="75"/>
    </row>
    <row r="12" spans="1:10" ht="18">
      <c r="A12" s="76"/>
      <c r="B12" s="77" t="s">
        <v>45</v>
      </c>
      <c r="C12" s="78">
        <v>5</v>
      </c>
      <c r="D12" s="79" t="str">
        <f>Рб!I31</f>
        <v>Небера Максим</v>
      </c>
      <c r="E12" s="1"/>
      <c r="F12" s="1"/>
      <c r="G12" s="1"/>
      <c r="H12" s="1"/>
      <c r="I12" s="1"/>
      <c r="J12" s="75"/>
    </row>
    <row r="13" spans="1:10" ht="18">
      <c r="A13" s="76"/>
      <c r="B13" s="77" t="s">
        <v>46</v>
      </c>
      <c r="C13" s="78">
        <v>6</v>
      </c>
      <c r="D13" s="79" t="str">
        <f>Рб!I33</f>
        <v>Муратова Аделина</v>
      </c>
      <c r="E13" s="1"/>
      <c r="F13" s="1"/>
      <c r="G13" s="1"/>
      <c r="H13" s="1"/>
      <c r="I13" s="1"/>
      <c r="J13" s="75"/>
    </row>
    <row r="14" spans="1:10" ht="18">
      <c r="A14" s="76"/>
      <c r="B14" s="77" t="s">
        <v>47</v>
      </c>
      <c r="C14" s="78">
        <v>7</v>
      </c>
      <c r="D14" s="79" t="str">
        <f>Рб!E33</f>
        <v>Кальмин Евгений</v>
      </c>
      <c r="E14" s="1"/>
      <c r="F14" s="1"/>
      <c r="G14" s="1"/>
      <c r="H14" s="1"/>
      <c r="I14" s="1"/>
      <c r="J14" s="75"/>
    </row>
    <row r="15" spans="1:10" ht="18">
      <c r="A15" s="76"/>
      <c r="B15" s="77" t="s">
        <v>48</v>
      </c>
      <c r="C15" s="78">
        <v>8</v>
      </c>
      <c r="D15" s="79" t="str">
        <f>Рб!E35</f>
        <v>Шангареева Эльмира</v>
      </c>
      <c r="E15" s="1"/>
      <c r="F15" s="1"/>
      <c r="G15" s="1"/>
      <c r="H15" s="1"/>
      <c r="I15" s="1"/>
      <c r="J15" s="75"/>
    </row>
    <row r="16" ht="12.75">
      <c r="J16" s="75"/>
    </row>
    <row r="17" ht="12.75">
      <c r="J17" s="7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E5:G5"/>
    <mergeCell ref="A5:D5"/>
    <mergeCell ref="A1:I1"/>
    <mergeCell ref="A3:E3"/>
    <mergeCell ref="A4:I4"/>
    <mergeCell ref="H5:I5"/>
    <mergeCell ref="A2:I2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2.75390625" defaultRowHeight="10.5" customHeight="1"/>
  <cols>
    <col min="1" max="1" width="4.75390625" style="84" customWidth="1"/>
    <col min="2" max="2" width="3.75390625" style="84" customWidth="1"/>
    <col min="3" max="3" width="25.75390625" style="84" customWidth="1"/>
    <col min="4" max="4" width="3.75390625" style="84" customWidth="1"/>
    <col min="5" max="5" width="19.75390625" style="84" customWidth="1"/>
    <col min="6" max="6" width="3.75390625" style="84" customWidth="1"/>
    <col min="7" max="7" width="17.75390625" style="84" customWidth="1"/>
    <col min="8" max="8" width="3.75390625" style="84" customWidth="1"/>
    <col min="9" max="9" width="7.75390625" style="84" customWidth="1"/>
    <col min="10" max="13" width="3.75390625" style="84" customWidth="1"/>
    <col min="14" max="14" width="4.75390625" style="84" customWidth="1"/>
    <col min="15" max="17" width="3.75390625" style="84" customWidth="1"/>
    <col min="18" max="16384" width="2.75390625" style="84" customWidth="1"/>
  </cols>
  <sheetData>
    <row r="1" spans="1:14" s="14" customFormat="1" ht="43.5" customHeight="1" thickBot="1">
      <c r="A1" s="297" t="s">
        <v>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4" customFormat="1" ht="13.5" thickBot="1">
      <c r="A2" s="300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5" ht="19.5" customHeight="1">
      <c r="A3" s="298" t="str">
        <f>CONCATENATE(сРб!A3,"     ",сРб!F3,сРб!G3,"     ",сРб!H3," ",сРб!I3)</f>
        <v>LX Личный Чемпионат Республики Башкортостан.     25-й  тур.     Рабочая лига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83"/>
    </row>
    <row r="4" spans="1:15" ht="13.5">
      <c r="A4" s="299">
        <f>сРб!A5</f>
        <v>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85"/>
    </row>
    <row r="5" spans="1:14" s="91" customFormat="1" ht="10.5" customHeight="1">
      <c r="A5" s="86">
        <v>1</v>
      </c>
      <c r="B5" s="87">
        <f>сРб!A8</f>
        <v>0</v>
      </c>
      <c r="C5" s="88" t="str">
        <f>сРб!B8</f>
        <v>Хафизов Булат</v>
      </c>
      <c r="D5" s="89"/>
      <c r="E5" s="86"/>
      <c r="F5" s="86"/>
      <c r="G5" s="86"/>
      <c r="H5" s="86"/>
      <c r="I5" s="86"/>
      <c r="J5" s="90"/>
      <c r="K5" s="90"/>
      <c r="L5" s="90"/>
      <c r="M5" s="90"/>
      <c r="N5" s="90"/>
    </row>
    <row r="6" spans="1:14" s="91" customFormat="1" ht="10.5" customHeight="1">
      <c r="A6" s="86"/>
      <c r="B6" s="92"/>
      <c r="C6" s="93">
        <v>1</v>
      </c>
      <c r="D6" s="94">
        <v>0</v>
      </c>
      <c r="E6" s="95" t="s">
        <v>42</v>
      </c>
      <c r="F6" s="96"/>
      <c r="G6" s="86"/>
      <c r="H6" s="86"/>
      <c r="I6" s="86"/>
      <c r="J6" s="90"/>
      <c r="K6" s="90"/>
      <c r="L6" s="90"/>
      <c r="M6" s="90"/>
      <c r="N6" s="90"/>
    </row>
    <row r="7" spans="1:14" s="91" customFormat="1" ht="10.5" customHeight="1">
      <c r="A7" s="86">
        <v>8</v>
      </c>
      <c r="B7" s="87">
        <f>сРб!A15</f>
        <v>0</v>
      </c>
      <c r="C7" s="97" t="str">
        <f>сРб!B15</f>
        <v>Кальмин Евгений</v>
      </c>
      <c r="D7" s="98"/>
      <c r="E7" s="93"/>
      <c r="F7" s="99"/>
      <c r="G7" s="86"/>
      <c r="H7" s="86"/>
      <c r="I7" s="86"/>
      <c r="J7" s="90"/>
      <c r="K7" s="90"/>
      <c r="L7" s="90"/>
      <c r="M7" s="90"/>
      <c r="N7" s="90"/>
    </row>
    <row r="8" spans="1:14" s="91" customFormat="1" ht="10.5" customHeight="1">
      <c r="A8" s="86"/>
      <c r="B8" s="92"/>
      <c r="C8" s="86"/>
      <c r="D8" s="92"/>
      <c r="E8" s="93">
        <v>5</v>
      </c>
      <c r="F8" s="94">
        <v>0</v>
      </c>
      <c r="G8" s="95" t="s">
        <v>42</v>
      </c>
      <c r="H8" s="96"/>
      <c r="I8" s="86"/>
      <c r="J8" s="90"/>
      <c r="K8" s="90"/>
      <c r="L8" s="90"/>
      <c r="M8" s="90"/>
      <c r="N8" s="90"/>
    </row>
    <row r="9" spans="1:14" s="91" customFormat="1" ht="10.5" customHeight="1">
      <c r="A9" s="86">
        <v>5</v>
      </c>
      <c r="B9" s="87">
        <f>сРб!A12</f>
        <v>0</v>
      </c>
      <c r="C9" s="88" t="str">
        <f>сРб!B12</f>
        <v>Муратова Аделина</v>
      </c>
      <c r="D9" s="100"/>
      <c r="E9" s="93"/>
      <c r="F9" s="98"/>
      <c r="G9" s="93"/>
      <c r="H9" s="96"/>
      <c r="I9" s="86"/>
      <c r="J9" s="90"/>
      <c r="K9" s="90"/>
      <c r="L9" s="90"/>
      <c r="M9" s="90"/>
      <c r="N9" s="90"/>
    </row>
    <row r="10" spans="1:14" s="91" customFormat="1" ht="10.5" customHeight="1">
      <c r="A10" s="86"/>
      <c r="B10" s="92"/>
      <c r="C10" s="93">
        <v>2</v>
      </c>
      <c r="D10" s="94">
        <v>0</v>
      </c>
      <c r="E10" s="101" t="s">
        <v>24</v>
      </c>
      <c r="F10" s="102"/>
      <c r="G10" s="93"/>
      <c r="H10" s="96"/>
      <c r="I10" s="86"/>
      <c r="J10" s="90"/>
      <c r="K10" s="90"/>
      <c r="L10" s="90"/>
      <c r="M10" s="90"/>
      <c r="N10" s="90"/>
    </row>
    <row r="11" spans="1:14" s="91" customFormat="1" ht="10.5" customHeight="1">
      <c r="A11" s="86">
        <v>4</v>
      </c>
      <c r="B11" s="87">
        <f>сРб!A11</f>
        <v>0</v>
      </c>
      <c r="C11" s="97" t="str">
        <f>сРб!B11</f>
        <v>Небера Максим</v>
      </c>
      <c r="D11" s="100"/>
      <c r="E11" s="86"/>
      <c r="F11" s="92"/>
      <c r="G11" s="93"/>
      <c r="H11" s="96"/>
      <c r="I11" s="86"/>
      <c r="J11" s="90"/>
      <c r="K11" s="90"/>
      <c r="L11" s="90"/>
      <c r="M11" s="90"/>
      <c r="N11" s="90"/>
    </row>
    <row r="12" spans="1:14" s="91" customFormat="1" ht="10.5" customHeight="1">
      <c r="A12" s="86"/>
      <c r="B12" s="92"/>
      <c r="C12" s="86"/>
      <c r="D12" s="92"/>
      <c r="E12" s="86"/>
      <c r="F12" s="92"/>
      <c r="G12" s="93">
        <v>7</v>
      </c>
      <c r="H12" s="94">
        <v>0</v>
      </c>
      <c r="I12" s="103" t="s">
        <v>42</v>
      </c>
      <c r="J12" s="103"/>
      <c r="K12" s="103"/>
      <c r="L12" s="103"/>
      <c r="M12" s="103"/>
      <c r="N12" s="103"/>
    </row>
    <row r="13" spans="1:14" s="91" customFormat="1" ht="10.5" customHeight="1">
      <c r="A13" s="86">
        <v>3</v>
      </c>
      <c r="B13" s="87">
        <f>сРб!A10</f>
        <v>0</v>
      </c>
      <c r="C13" s="88" t="str">
        <f>сРб!B10</f>
        <v>Насыров Эмиль</v>
      </c>
      <c r="D13" s="100"/>
      <c r="E13" s="86"/>
      <c r="F13" s="92"/>
      <c r="G13" s="93"/>
      <c r="H13" s="100"/>
      <c r="I13" s="104"/>
      <c r="J13" s="105"/>
      <c r="K13" s="104"/>
      <c r="L13" s="105"/>
      <c r="M13" s="105"/>
      <c r="N13" s="106" t="s">
        <v>49</v>
      </c>
    </row>
    <row r="14" spans="1:14" s="91" customFormat="1" ht="10.5" customHeight="1">
      <c r="A14" s="86"/>
      <c r="B14" s="92"/>
      <c r="C14" s="93">
        <v>3</v>
      </c>
      <c r="D14" s="94">
        <v>0</v>
      </c>
      <c r="E14" s="95" t="s">
        <v>44</v>
      </c>
      <c r="F14" s="100"/>
      <c r="G14" s="93"/>
      <c r="H14" s="100"/>
      <c r="I14" s="104"/>
      <c r="J14" s="105"/>
      <c r="K14" s="104"/>
      <c r="L14" s="105"/>
      <c r="M14" s="105"/>
      <c r="N14" s="104"/>
    </row>
    <row r="15" spans="1:14" s="91" customFormat="1" ht="10.5" customHeight="1">
      <c r="A15" s="86">
        <v>6</v>
      </c>
      <c r="B15" s="87">
        <f>сРб!A13</f>
        <v>0</v>
      </c>
      <c r="C15" s="97" t="str">
        <f>сРб!B13</f>
        <v>Шангареева Эльмира</v>
      </c>
      <c r="D15" s="98"/>
      <c r="E15" s="93"/>
      <c r="F15" s="102"/>
      <c r="G15" s="93"/>
      <c r="H15" s="100"/>
      <c r="I15" s="104"/>
      <c r="J15" s="105"/>
      <c r="K15" s="104"/>
      <c r="L15" s="105"/>
      <c r="M15" s="105"/>
      <c r="N15" s="104"/>
    </row>
    <row r="16" spans="1:14" s="91" customFormat="1" ht="10.5" customHeight="1">
      <c r="A16" s="86"/>
      <c r="B16" s="92"/>
      <c r="C16" s="86"/>
      <c r="D16" s="92"/>
      <c r="E16" s="93">
        <v>6</v>
      </c>
      <c r="F16" s="94">
        <v>0</v>
      </c>
      <c r="G16" s="101" t="s">
        <v>44</v>
      </c>
      <c r="H16" s="100"/>
      <c r="I16" s="104"/>
      <c r="J16" s="105"/>
      <c r="K16" s="104"/>
      <c r="L16" s="105"/>
      <c r="M16" s="105"/>
      <c r="N16" s="104"/>
    </row>
    <row r="17" spans="1:14" s="91" customFormat="1" ht="10.5" customHeight="1">
      <c r="A17" s="86">
        <v>7</v>
      </c>
      <c r="B17" s="87">
        <f>сРб!A14</f>
        <v>0</v>
      </c>
      <c r="C17" s="88" t="str">
        <f>сРб!B14</f>
        <v>Давлетбаев Ильдар</v>
      </c>
      <c r="D17" s="100"/>
      <c r="E17" s="93"/>
      <c r="F17" s="100"/>
      <c r="G17" s="86"/>
      <c r="H17" s="92"/>
      <c r="I17" s="104"/>
      <c r="J17" s="105"/>
      <c r="K17" s="104"/>
      <c r="L17" s="105"/>
      <c r="M17" s="105"/>
      <c r="N17" s="104"/>
    </row>
    <row r="18" spans="1:14" s="91" customFormat="1" ht="10.5" customHeight="1">
      <c r="A18" s="86"/>
      <c r="B18" s="92"/>
      <c r="C18" s="93">
        <v>4</v>
      </c>
      <c r="D18" s="94">
        <v>0</v>
      </c>
      <c r="E18" s="101" t="s">
        <v>43</v>
      </c>
      <c r="F18" s="100"/>
      <c r="G18" s="86"/>
      <c r="H18" s="92"/>
      <c r="I18" s="104"/>
      <c r="J18" s="105"/>
      <c r="K18" s="104"/>
      <c r="L18" s="105"/>
      <c r="M18" s="105"/>
      <c r="N18" s="104"/>
    </row>
    <row r="19" spans="1:14" s="91" customFormat="1" ht="10.5" customHeight="1">
      <c r="A19" s="86">
        <v>2</v>
      </c>
      <c r="B19" s="87">
        <f>сРб!A9</f>
        <v>0</v>
      </c>
      <c r="C19" s="97" t="str">
        <f>сРб!B9</f>
        <v>Миксонов Эренбург</v>
      </c>
      <c r="D19" s="100"/>
      <c r="E19" s="86"/>
      <c r="F19" s="92"/>
      <c r="G19" s="86">
        <v>-7</v>
      </c>
      <c r="H19" s="107">
        <f>IF(H12=F8,F16,IF(H12=F16,F8,0))</f>
        <v>0</v>
      </c>
      <c r="I19" s="108" t="str">
        <f>IF(I12=G8,G16,IF(I12=G16,G8,0))</f>
        <v>Насыров Эмиль</v>
      </c>
      <c r="J19" s="108"/>
      <c r="K19" s="108"/>
      <c r="L19" s="108"/>
      <c r="M19" s="108"/>
      <c r="N19" s="108"/>
    </row>
    <row r="20" spans="1:14" s="91" customFormat="1" ht="10.5" customHeight="1">
      <c r="A20" s="86"/>
      <c r="B20" s="92"/>
      <c r="C20" s="86"/>
      <c r="D20" s="92"/>
      <c r="E20" s="86"/>
      <c r="F20" s="92"/>
      <c r="G20" s="86"/>
      <c r="H20" s="92"/>
      <c r="I20" s="109"/>
      <c r="J20" s="90"/>
      <c r="K20" s="109"/>
      <c r="L20" s="90"/>
      <c r="M20" s="90"/>
      <c r="N20" s="110" t="s">
        <v>50</v>
      </c>
    </row>
    <row r="21" spans="1:14" s="91" customFormat="1" ht="10.5" customHeight="1">
      <c r="A21" s="86">
        <v>-1</v>
      </c>
      <c r="B21" s="111">
        <f>IF(D6=B5,B7,IF(D6=B7,B5,0))</f>
        <v>0</v>
      </c>
      <c r="C21" s="108" t="str">
        <f>IF(E6=C5,C7,IF(E6=C7,C5,0))</f>
        <v>Кальмин Евгений</v>
      </c>
      <c r="D21" s="112"/>
      <c r="E21" s="86"/>
      <c r="F21" s="92"/>
      <c r="G21" s="86"/>
      <c r="H21" s="92"/>
      <c r="I21" s="109"/>
      <c r="J21" s="90"/>
      <c r="K21" s="109"/>
      <c r="L21" s="90"/>
      <c r="M21" s="90"/>
      <c r="N21" s="109"/>
    </row>
    <row r="22" spans="1:14" s="91" customFormat="1" ht="10.5" customHeight="1">
      <c r="A22" s="86"/>
      <c r="B22" s="92"/>
      <c r="C22" s="113">
        <v>8</v>
      </c>
      <c r="D22" s="94">
        <v>0</v>
      </c>
      <c r="E22" s="95" t="s">
        <v>45</v>
      </c>
      <c r="F22" s="100"/>
      <c r="G22" s="86"/>
      <c r="H22" s="92"/>
      <c r="I22" s="109"/>
      <c r="J22" s="90"/>
      <c r="K22" s="109"/>
      <c r="L22" s="90"/>
      <c r="M22" s="90"/>
      <c r="N22" s="109"/>
    </row>
    <row r="23" spans="1:14" s="91" customFormat="1" ht="10.5" customHeight="1">
      <c r="A23" s="86">
        <v>-2</v>
      </c>
      <c r="B23" s="111">
        <f>IF(D10=B9,B11,IF(D10=B11,B9,0))</f>
        <v>0</v>
      </c>
      <c r="C23" s="114" t="str">
        <f>IF(E10=C9,C11,IF(E10=C11,C9,0))</f>
        <v>Муратова Аделина</v>
      </c>
      <c r="D23" s="115"/>
      <c r="E23" s="113">
        <v>10</v>
      </c>
      <c r="F23" s="94">
        <v>0</v>
      </c>
      <c r="G23" s="95" t="s">
        <v>43</v>
      </c>
      <c r="H23" s="100"/>
      <c r="I23" s="109"/>
      <c r="J23" s="90"/>
      <c r="K23" s="109"/>
      <c r="L23" s="90"/>
      <c r="M23" s="90"/>
      <c r="N23" s="109"/>
    </row>
    <row r="24" spans="1:14" s="91" customFormat="1" ht="10.5" customHeight="1">
      <c r="A24" s="86"/>
      <c r="B24" s="92"/>
      <c r="C24" s="86">
        <v>-6</v>
      </c>
      <c r="D24" s="107">
        <f>IF(F16=D14,D18,IF(F16=D18,D14,0))</f>
        <v>0</v>
      </c>
      <c r="E24" s="114" t="str">
        <f>IF(G16=E14,E18,IF(G16=E18,E14,0))</f>
        <v>Миксонов Эренбург</v>
      </c>
      <c r="F24" s="115"/>
      <c r="G24" s="113"/>
      <c r="H24" s="100"/>
      <c r="I24" s="109"/>
      <c r="J24" s="90"/>
      <c r="K24" s="109"/>
      <c r="L24" s="90"/>
      <c r="M24" s="90"/>
      <c r="N24" s="109"/>
    </row>
    <row r="25" spans="1:14" s="91" customFormat="1" ht="10.5" customHeight="1">
      <c r="A25" s="86">
        <v>-3</v>
      </c>
      <c r="B25" s="111">
        <f>IF(D14=B13,B15,IF(D14=B15,B13,0))</f>
        <v>0</v>
      </c>
      <c r="C25" s="108" t="str">
        <f>IF(E14=C13,C15,IF(E14=C15,C13,0))</f>
        <v>Шангареева Эльмира</v>
      </c>
      <c r="D25" s="112"/>
      <c r="E25" s="86"/>
      <c r="F25" s="92"/>
      <c r="G25" s="93">
        <v>12</v>
      </c>
      <c r="H25" s="94">
        <v>0</v>
      </c>
      <c r="I25" s="103" t="s">
        <v>43</v>
      </c>
      <c r="J25" s="103"/>
      <c r="K25" s="103"/>
      <c r="L25" s="103"/>
      <c r="M25" s="103"/>
      <c r="N25" s="103"/>
    </row>
    <row r="26" spans="1:14" s="91" customFormat="1" ht="10.5" customHeight="1">
      <c r="A26" s="86"/>
      <c r="B26" s="92"/>
      <c r="C26" s="113">
        <v>9</v>
      </c>
      <c r="D26" s="94">
        <v>0</v>
      </c>
      <c r="E26" s="95" t="s">
        <v>47</v>
      </c>
      <c r="F26" s="100"/>
      <c r="G26" s="93"/>
      <c r="H26" s="100"/>
      <c r="I26" s="109"/>
      <c r="J26" s="90"/>
      <c r="K26" s="109"/>
      <c r="L26" s="90"/>
      <c r="M26" s="90"/>
      <c r="N26" s="110" t="s">
        <v>51</v>
      </c>
    </row>
    <row r="27" spans="1:14" s="91" customFormat="1" ht="10.5" customHeight="1">
      <c r="A27" s="86">
        <v>-4</v>
      </c>
      <c r="B27" s="111">
        <f>IF(D18=B17,B19,IF(D18=B19,B17,0))</f>
        <v>0</v>
      </c>
      <c r="C27" s="114" t="str">
        <f>IF(E18=C17,C19,IF(E18=C19,C17,0))</f>
        <v>Давлетбаев Ильдар</v>
      </c>
      <c r="D27" s="115"/>
      <c r="E27" s="113">
        <v>11</v>
      </c>
      <c r="F27" s="94">
        <v>0</v>
      </c>
      <c r="G27" s="101" t="s">
        <v>47</v>
      </c>
      <c r="H27" s="100"/>
      <c r="I27" s="109"/>
      <c r="J27" s="90"/>
      <c r="K27" s="109"/>
      <c r="L27" s="90"/>
      <c r="M27" s="90"/>
      <c r="N27" s="109"/>
    </row>
    <row r="28" spans="1:14" s="91" customFormat="1" ht="10.5" customHeight="1">
      <c r="A28" s="86"/>
      <c r="B28" s="116"/>
      <c r="C28" s="86">
        <v>-5</v>
      </c>
      <c r="D28" s="107">
        <f>IF(F8=D6,D10,IF(F8=D10,D6,0))</f>
        <v>0</v>
      </c>
      <c r="E28" s="114" t="str">
        <f>IF(G8=E6,E10,IF(G8=E10,E6,0))</f>
        <v>Небера Максим</v>
      </c>
      <c r="F28" s="112"/>
      <c r="G28" s="86">
        <v>-12</v>
      </c>
      <c r="H28" s="107">
        <f>IF(H25=F23,F27,IF(H25=F27,F23,0))</f>
        <v>0</v>
      </c>
      <c r="I28" s="108" t="str">
        <f>IF(I25=G23,G27,IF(I25=G27,G23,0))</f>
        <v>Давлетбаев Ильдар</v>
      </c>
      <c r="J28" s="108"/>
      <c r="K28" s="108"/>
      <c r="L28" s="108"/>
      <c r="M28" s="108"/>
      <c r="N28" s="108"/>
    </row>
    <row r="29" spans="1:14" s="91" customFormat="1" ht="10.5" customHeight="1">
      <c r="A29" s="86"/>
      <c r="B29" s="116"/>
      <c r="C29" s="86"/>
      <c r="D29" s="117"/>
      <c r="E29" s="86"/>
      <c r="F29" s="92"/>
      <c r="G29" s="86"/>
      <c r="H29" s="92"/>
      <c r="I29" s="109"/>
      <c r="J29" s="90"/>
      <c r="K29" s="109"/>
      <c r="L29" s="90"/>
      <c r="M29" s="90"/>
      <c r="N29" s="110" t="s">
        <v>52</v>
      </c>
    </row>
    <row r="30" spans="1:14" s="91" customFormat="1" ht="10.5" customHeight="1">
      <c r="A30" s="86"/>
      <c r="B30" s="116"/>
      <c r="C30" s="86"/>
      <c r="D30" s="117"/>
      <c r="E30" s="86">
        <v>-10</v>
      </c>
      <c r="F30" s="107">
        <f>IF(F23=D22,D24,IF(F23=D24,D22,0))</f>
        <v>0</v>
      </c>
      <c r="G30" s="108" t="str">
        <f>IF(G23=E22,E24,IF(G23=E24,E22,0))</f>
        <v>Муратова Аделина</v>
      </c>
      <c r="H30" s="112"/>
      <c r="I30" s="109"/>
      <c r="J30" s="90"/>
      <c r="K30" s="109"/>
      <c r="L30" s="90"/>
      <c r="M30" s="90"/>
      <c r="N30" s="109"/>
    </row>
    <row r="31" spans="1:14" s="91" customFormat="1" ht="10.5" customHeight="1">
      <c r="A31" s="86"/>
      <c r="B31" s="116"/>
      <c r="C31" s="86"/>
      <c r="D31" s="117"/>
      <c r="E31" s="86"/>
      <c r="F31" s="100"/>
      <c r="G31" s="93">
        <v>13</v>
      </c>
      <c r="H31" s="94">
        <v>0</v>
      </c>
      <c r="I31" s="103" t="s">
        <v>24</v>
      </c>
      <c r="J31" s="103"/>
      <c r="K31" s="103"/>
      <c r="L31" s="103"/>
      <c r="M31" s="103"/>
      <c r="N31" s="103"/>
    </row>
    <row r="32" spans="1:14" s="91" customFormat="1" ht="10.5" customHeight="1">
      <c r="A32" s="86">
        <v>-8</v>
      </c>
      <c r="B32" s="107">
        <f>IF(D22=B21,B23,IF(D22=B23,B21,0))</f>
        <v>0</v>
      </c>
      <c r="C32" s="108" t="str">
        <f>IF(E22=C21,C23,IF(E22=C23,C21,0))</f>
        <v>Кальмин Евгений</v>
      </c>
      <c r="D32" s="118"/>
      <c r="E32" s="86">
        <v>-11</v>
      </c>
      <c r="F32" s="107">
        <f>IF(F27=D26,D28,IF(F27=D28,D26,0))</f>
        <v>0</v>
      </c>
      <c r="G32" s="114" t="str">
        <f>IF(G27=E26,E28,IF(G27=E28,E26,0))</f>
        <v>Небера Максим</v>
      </c>
      <c r="H32" s="112"/>
      <c r="I32" s="109"/>
      <c r="J32" s="90"/>
      <c r="K32" s="109"/>
      <c r="L32" s="90"/>
      <c r="M32" s="90"/>
      <c r="N32" s="110" t="s">
        <v>53</v>
      </c>
    </row>
    <row r="33" spans="1:14" s="91" customFormat="1" ht="10.5" customHeight="1">
      <c r="A33" s="86"/>
      <c r="B33" s="116"/>
      <c r="C33" s="93">
        <v>14</v>
      </c>
      <c r="D33" s="94">
        <v>0</v>
      </c>
      <c r="E33" s="103" t="s">
        <v>48</v>
      </c>
      <c r="F33" s="119"/>
      <c r="G33" s="86">
        <v>-13</v>
      </c>
      <c r="H33" s="107">
        <f>IF(H31=F30,F32,IF(H31=F32,F30,0))</f>
        <v>0</v>
      </c>
      <c r="I33" s="108" t="str">
        <f>IF(I31=G30,G32,IF(I31=G32,G30,0))</f>
        <v>Муратова Аделина</v>
      </c>
      <c r="J33" s="108"/>
      <c r="K33" s="108"/>
      <c r="L33" s="108"/>
      <c r="M33" s="108"/>
      <c r="N33" s="108"/>
    </row>
    <row r="34" spans="1:14" s="91" customFormat="1" ht="10.5" customHeight="1">
      <c r="A34" s="86">
        <v>-9</v>
      </c>
      <c r="B34" s="107">
        <f>IF(D26=B25,B27,IF(D26=B27,B25,0))</f>
        <v>0</v>
      </c>
      <c r="C34" s="114" t="str">
        <f>IF(E26=C25,C27,IF(E26=C27,C25,0))</f>
        <v>Шангареева Эльмира</v>
      </c>
      <c r="D34" s="118"/>
      <c r="E34" s="110" t="s">
        <v>54</v>
      </c>
      <c r="F34" s="120"/>
      <c r="G34" s="86"/>
      <c r="H34" s="121"/>
      <c r="I34" s="109"/>
      <c r="J34" s="90"/>
      <c r="K34" s="109"/>
      <c r="L34" s="90"/>
      <c r="M34" s="90"/>
      <c r="N34" s="110" t="s">
        <v>55</v>
      </c>
    </row>
    <row r="35" spans="1:14" s="91" customFormat="1" ht="10.5" customHeight="1">
      <c r="A35" s="86"/>
      <c r="B35" s="86"/>
      <c r="C35" s="86">
        <v>-14</v>
      </c>
      <c r="D35" s="107">
        <f>IF(D33=B32,B34,IF(D33=B34,B32,0))</f>
        <v>0</v>
      </c>
      <c r="E35" s="108" t="str">
        <f>IF(E33=C32,C34,IF(E33=C34,C32,0))</f>
        <v>Шангареева Эльмира</v>
      </c>
      <c r="F35" s="122"/>
      <c r="G35" s="123"/>
      <c r="H35" s="123"/>
      <c r="I35" s="123"/>
      <c r="J35" s="123"/>
      <c r="K35" s="123"/>
      <c r="L35" s="123"/>
      <c r="M35" s="90"/>
      <c r="N35" s="90"/>
    </row>
    <row r="36" spans="1:14" s="91" customFormat="1" ht="10.5" customHeight="1">
      <c r="A36" s="86"/>
      <c r="B36" s="86"/>
      <c r="C36" s="86"/>
      <c r="D36" s="86"/>
      <c r="E36" s="110" t="s">
        <v>56</v>
      </c>
      <c r="F36" s="120"/>
      <c r="G36" s="86"/>
      <c r="H36" s="86"/>
      <c r="I36" s="109"/>
      <c r="J36" s="90"/>
      <c r="K36" s="90"/>
      <c r="L36" s="90"/>
      <c r="M36" s="90"/>
      <c r="N36" s="90"/>
    </row>
    <row r="37" spans="1:17" ht="10.5" customHeight="1">
      <c r="A37" s="91"/>
      <c r="B37" s="91"/>
      <c r="C37" s="91"/>
      <c r="D37" s="91"/>
      <c r="E37" s="91"/>
      <c r="F37" s="12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0.5" customHeight="1">
      <c r="A38" s="91"/>
      <c r="B38" s="91"/>
      <c r="C38" s="91"/>
      <c r="D38" s="91"/>
      <c r="E38" s="91"/>
      <c r="F38" s="124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10.5" customHeight="1">
      <c r="A39" s="91"/>
      <c r="B39" s="91"/>
      <c r="C39" s="91"/>
      <c r="D39" s="91"/>
      <c r="E39" s="91"/>
      <c r="F39" s="124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ht="10.5" customHeight="1">
      <c r="A40" s="91"/>
      <c r="B40" s="91"/>
      <c r="C40" s="91"/>
      <c r="D40" s="91"/>
      <c r="E40" s="91"/>
      <c r="F40" s="12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10.5" customHeight="1">
      <c r="A41" s="91"/>
      <c r="B41" s="91"/>
      <c r="C41" s="91"/>
      <c r="D41" s="91"/>
      <c r="E41" s="91"/>
      <c r="F41" s="124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10.5" customHeight="1">
      <c r="A42" s="91"/>
      <c r="B42" s="91"/>
      <c r="C42" s="91"/>
      <c r="D42" s="91"/>
      <c r="E42" s="91"/>
      <c r="F42" s="124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10.5" customHeight="1">
      <c r="A43" s="91"/>
      <c r="B43" s="91"/>
      <c r="C43" s="91"/>
      <c r="D43" s="91"/>
      <c r="E43" s="91"/>
      <c r="F43" s="124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10.5" customHeight="1">
      <c r="A44" s="91"/>
      <c r="B44" s="91"/>
      <c r="C44" s="91"/>
      <c r="D44" s="91"/>
      <c r="E44" s="91"/>
      <c r="F44" s="1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ht="10.5" customHeight="1">
      <c r="A45" s="91"/>
      <c r="B45" s="91"/>
      <c r="C45" s="91"/>
      <c r="D45" s="91"/>
      <c r="E45" s="91"/>
      <c r="F45" s="1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0.5" customHeight="1">
      <c r="A46" s="91"/>
      <c r="B46" s="91"/>
      <c r="C46" s="91"/>
      <c r="D46" s="91"/>
      <c r="E46" s="91"/>
      <c r="F46" s="1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ht="10.5" customHeight="1">
      <c r="F47" s="125"/>
    </row>
    <row r="48" ht="10.5" customHeight="1">
      <c r="F48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3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5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34" customWidth="1"/>
    <col min="2" max="2" width="5.75390625" style="134" customWidth="1"/>
    <col min="3" max="4" width="25.75390625" style="127" customWidth="1"/>
    <col min="5" max="5" width="5.75390625" style="127" customWidth="1"/>
    <col min="6" max="16384" width="9.125" style="127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129">
        <f>Рб!D6</f>
        <v>0</v>
      </c>
      <c r="C2" s="130" t="str">
        <f>Рб!E6</f>
        <v>Хафизов Булат</v>
      </c>
      <c r="D2" s="131" t="str">
        <f>Рб!C21</f>
        <v>Кальмин Евгений</v>
      </c>
      <c r="E2" s="132">
        <f>Рб!B21</f>
        <v>0</v>
      </c>
    </row>
    <row r="3" spans="1:13" ht="12.75">
      <c r="A3" s="128">
        <v>2</v>
      </c>
      <c r="B3" s="129">
        <f>Рб!D10</f>
        <v>0</v>
      </c>
      <c r="C3" s="130" t="str">
        <f>Рб!E10</f>
        <v>Небера Максим</v>
      </c>
      <c r="D3" s="131" t="str">
        <f>Рб!C23</f>
        <v>Муратова Аделина</v>
      </c>
      <c r="E3" s="132">
        <f>Рб!B23</f>
        <v>0</v>
      </c>
      <c r="M3" s="133"/>
    </row>
    <row r="4" spans="1:5" ht="12.75">
      <c r="A4" s="128">
        <v>3</v>
      </c>
      <c r="B4" s="129">
        <f>Рб!D14</f>
        <v>0</v>
      </c>
      <c r="C4" s="130" t="str">
        <f>Рб!E14</f>
        <v>Насыров Эмиль</v>
      </c>
      <c r="D4" s="131" t="str">
        <f>Рб!C25</f>
        <v>Шангареева Эльмира</v>
      </c>
      <c r="E4" s="132">
        <f>Рб!B25</f>
        <v>0</v>
      </c>
    </row>
    <row r="5" spans="1:5" ht="12.75">
      <c r="A5" s="128">
        <v>4</v>
      </c>
      <c r="B5" s="129">
        <f>Рб!D18</f>
        <v>0</v>
      </c>
      <c r="C5" s="130" t="str">
        <f>Рб!E18</f>
        <v>Миксонов Эренбург</v>
      </c>
      <c r="D5" s="131" t="str">
        <f>Рб!C27</f>
        <v>Давлетбаев Ильдар</v>
      </c>
      <c r="E5" s="132">
        <f>Рб!B27</f>
        <v>0</v>
      </c>
    </row>
    <row r="6" spans="1:5" ht="12.75">
      <c r="A6" s="128">
        <v>5</v>
      </c>
      <c r="B6" s="129">
        <f>Рб!F8</f>
        <v>0</v>
      </c>
      <c r="C6" s="130" t="str">
        <f>Рб!G8</f>
        <v>Хафизов Булат</v>
      </c>
      <c r="D6" s="131" t="str">
        <f>Рб!E28</f>
        <v>Небера Максим</v>
      </c>
      <c r="E6" s="132">
        <f>Рб!D28</f>
        <v>0</v>
      </c>
    </row>
    <row r="7" spans="1:5" ht="12.75">
      <c r="A7" s="128">
        <v>6</v>
      </c>
      <c r="B7" s="129">
        <f>Рб!F16</f>
        <v>0</v>
      </c>
      <c r="C7" s="130" t="str">
        <f>Рб!G16</f>
        <v>Насыров Эмиль</v>
      </c>
      <c r="D7" s="131" t="str">
        <f>Рб!E24</f>
        <v>Миксонов Эренбург</v>
      </c>
      <c r="E7" s="132">
        <f>Рб!D24</f>
        <v>0</v>
      </c>
    </row>
    <row r="8" spans="1:5" ht="12.75">
      <c r="A8" s="128">
        <v>7</v>
      </c>
      <c r="B8" s="129">
        <f>Рб!H12</f>
        <v>0</v>
      </c>
      <c r="C8" s="130" t="str">
        <f>Рб!I12</f>
        <v>Хафизов Булат</v>
      </c>
      <c r="D8" s="131" t="str">
        <f>Рб!I19</f>
        <v>Насыров Эмиль</v>
      </c>
      <c r="E8" s="132">
        <f>Рб!H19</f>
        <v>0</v>
      </c>
    </row>
    <row r="9" spans="1:5" ht="12.75">
      <c r="A9" s="128">
        <v>8</v>
      </c>
      <c r="B9" s="129">
        <f>Рб!D22</f>
        <v>0</v>
      </c>
      <c r="C9" s="130" t="str">
        <f>Рб!E22</f>
        <v>Муратова Аделина</v>
      </c>
      <c r="D9" s="131" t="str">
        <f>Рб!C32</f>
        <v>Кальмин Евгений</v>
      </c>
      <c r="E9" s="132">
        <f>Рб!B32</f>
        <v>0</v>
      </c>
    </row>
    <row r="10" spans="1:5" ht="12.75">
      <c r="A10" s="128">
        <v>9</v>
      </c>
      <c r="B10" s="129">
        <f>Рб!D26</f>
        <v>0</v>
      </c>
      <c r="C10" s="130" t="str">
        <f>Рб!E26</f>
        <v>Давлетбаев Ильдар</v>
      </c>
      <c r="D10" s="131" t="str">
        <f>Рб!C34</f>
        <v>Шангареева Эльмира</v>
      </c>
      <c r="E10" s="132">
        <f>Рб!B34</f>
        <v>0</v>
      </c>
    </row>
    <row r="11" spans="1:5" ht="12.75">
      <c r="A11" s="128">
        <v>10</v>
      </c>
      <c r="B11" s="129">
        <f>Рб!F23</f>
        <v>0</v>
      </c>
      <c r="C11" s="130" t="str">
        <f>Рб!G23</f>
        <v>Миксонов Эренбург</v>
      </c>
      <c r="D11" s="131" t="str">
        <f>Рб!G30</f>
        <v>Муратова Аделина</v>
      </c>
      <c r="E11" s="132">
        <f>Рб!F30</f>
        <v>0</v>
      </c>
    </row>
    <row r="12" spans="1:5" ht="12.75">
      <c r="A12" s="128">
        <v>11</v>
      </c>
      <c r="B12" s="129">
        <f>Рб!F27</f>
        <v>0</v>
      </c>
      <c r="C12" s="130" t="str">
        <f>Рб!G27</f>
        <v>Давлетбаев Ильдар</v>
      </c>
      <c r="D12" s="131" t="str">
        <f>Рб!G32</f>
        <v>Небера Максим</v>
      </c>
      <c r="E12" s="132">
        <f>Рб!F32</f>
        <v>0</v>
      </c>
    </row>
    <row r="13" spans="1:5" ht="12.75">
      <c r="A13" s="128">
        <v>12</v>
      </c>
      <c r="B13" s="129">
        <f>Рб!H25</f>
        <v>0</v>
      </c>
      <c r="C13" s="130" t="str">
        <f>Рб!I25</f>
        <v>Миксонов Эренбург</v>
      </c>
      <c r="D13" s="131" t="str">
        <f>Рб!I28</f>
        <v>Давлетбаев Ильдар</v>
      </c>
      <c r="E13" s="132">
        <f>Рб!H28</f>
        <v>0</v>
      </c>
    </row>
    <row r="14" spans="1:5" ht="12.75">
      <c r="A14" s="128">
        <v>13</v>
      </c>
      <c r="B14" s="129">
        <f>Рб!H31</f>
        <v>0</v>
      </c>
      <c r="C14" s="130" t="str">
        <f>Рб!I31</f>
        <v>Небера Максим</v>
      </c>
      <c r="D14" s="131" t="str">
        <f>Рб!I33</f>
        <v>Муратова Аделина</v>
      </c>
      <c r="E14" s="132">
        <f>Рб!H33</f>
        <v>0</v>
      </c>
    </row>
    <row r="15" spans="1:5" ht="12.75">
      <c r="A15" s="128">
        <v>14</v>
      </c>
      <c r="B15" s="129">
        <f>Рб!D33</f>
        <v>0</v>
      </c>
      <c r="C15" s="130" t="str">
        <f>Рб!E33</f>
        <v>Кальмин Евгений</v>
      </c>
      <c r="D15" s="131" t="str">
        <f>Рб!E35</f>
        <v>Шангареева Эльмира</v>
      </c>
      <c r="E15" s="132">
        <f>Рб!D35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AC61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K2"/>
    </sheetView>
  </sheetViews>
  <sheetFormatPr defaultColWidth="3.75390625" defaultRowHeight="10.5" customHeight="1"/>
  <cols>
    <col min="1" max="1" width="3.75390625" style="51" customWidth="1"/>
    <col min="2" max="2" width="38.75390625" style="51" customWidth="1"/>
    <col min="3" max="11" width="7.00390625" style="51" customWidth="1"/>
    <col min="12" max="16384" width="3.75390625" style="51" customWidth="1"/>
  </cols>
  <sheetData>
    <row r="1" spans="1:18" s="46" customFormat="1" ht="43.5" customHeight="1" thickBot="1">
      <c r="A1" s="311" t="s">
        <v>29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45"/>
      <c r="M1" s="45"/>
      <c r="N1" s="45"/>
      <c r="O1" s="45"/>
      <c r="P1" s="45"/>
      <c r="Q1" s="45"/>
      <c r="R1" s="45"/>
    </row>
    <row r="2" spans="1:18" s="46" customFormat="1" ht="13.5" thickBot="1">
      <c r="A2" s="317" t="s">
        <v>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45"/>
      <c r="M2" s="45"/>
      <c r="N2" s="45"/>
      <c r="O2" s="45"/>
      <c r="P2" s="45"/>
      <c r="Q2" s="45"/>
      <c r="R2" s="45"/>
    </row>
    <row r="3" spans="1:29" ht="20.25">
      <c r="A3" s="313" t="s">
        <v>30</v>
      </c>
      <c r="B3" s="314"/>
      <c r="C3" s="314"/>
      <c r="D3" s="314"/>
      <c r="E3" s="314"/>
      <c r="F3" s="314"/>
      <c r="G3" s="47">
        <v>25</v>
      </c>
      <c r="H3" s="48" t="s">
        <v>10</v>
      </c>
      <c r="I3" s="312" t="s">
        <v>32</v>
      </c>
      <c r="J3" s="312"/>
      <c r="K3" s="49" t="s">
        <v>12</v>
      </c>
      <c r="L3" s="50"/>
      <c r="M3" s="45"/>
      <c r="N3" s="45"/>
      <c r="O3" s="45"/>
      <c r="P3" s="45"/>
      <c r="Q3" s="45"/>
      <c r="R3" s="45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9.5" customHeight="1">
      <c r="A4" s="315" t="s">
        <v>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50"/>
      <c r="M4" s="45"/>
      <c r="N4" s="45"/>
      <c r="O4" s="45"/>
      <c r="P4" s="45"/>
      <c r="Q4" s="45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7.25" customHeight="1">
      <c r="A5" s="316"/>
      <c r="B5" s="316"/>
      <c r="C5" s="316"/>
      <c r="D5" s="309" t="s">
        <v>6</v>
      </c>
      <c r="E5" s="309"/>
      <c r="F5" s="309"/>
      <c r="G5" s="310">
        <v>43279</v>
      </c>
      <c r="H5" s="310"/>
      <c r="I5" s="310"/>
      <c r="J5" s="310"/>
      <c r="K5" s="310"/>
      <c r="L5" s="50"/>
      <c r="M5" s="45"/>
      <c r="N5" s="45"/>
      <c r="O5" s="45"/>
      <c r="P5" s="45"/>
      <c r="Q5" s="45"/>
      <c r="R5" s="45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31"/>
      <c r="L6" s="50"/>
      <c r="M6" s="45"/>
      <c r="N6" s="45"/>
      <c r="O6" s="45"/>
      <c r="P6" s="45"/>
      <c r="Q6" s="45"/>
      <c r="R6" s="45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8" ht="21" customHeight="1">
      <c r="A7" s="53" t="s">
        <v>13</v>
      </c>
      <c r="B7" s="54" t="s">
        <v>14</v>
      </c>
      <c r="C7" s="55" t="s">
        <v>15</v>
      </c>
      <c r="D7" s="55" t="s">
        <v>16</v>
      </c>
      <c r="E7" s="55" t="s">
        <v>17</v>
      </c>
      <c r="F7" s="55"/>
      <c r="G7" s="55"/>
      <c r="H7" s="55"/>
      <c r="I7" s="55"/>
      <c r="J7" s="55"/>
      <c r="K7" s="56" t="s">
        <v>21</v>
      </c>
      <c r="L7" s="50"/>
      <c r="M7" s="50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37.5" customHeight="1">
      <c r="A8" s="54" t="s">
        <v>15</v>
      </c>
      <c r="B8" s="59" t="s">
        <v>33</v>
      </c>
      <c r="C8" s="60" t="s">
        <v>31</v>
      </c>
      <c r="D8" s="61" t="s">
        <v>17</v>
      </c>
      <c r="E8" s="61" t="s">
        <v>17</v>
      </c>
      <c r="F8" s="60" t="s">
        <v>31</v>
      </c>
      <c r="G8" s="60" t="s">
        <v>31</v>
      </c>
      <c r="H8" s="60" t="s">
        <v>31</v>
      </c>
      <c r="I8" s="60" t="s">
        <v>31</v>
      </c>
      <c r="J8" s="60" t="s">
        <v>31</v>
      </c>
      <c r="K8" s="62" t="s">
        <v>15</v>
      </c>
      <c r="L8" s="50" t="s">
        <v>34</v>
      </c>
      <c r="M8" s="50"/>
      <c r="N8" s="57"/>
      <c r="O8" s="57"/>
      <c r="P8" s="57"/>
      <c r="Q8" s="57"/>
      <c r="R8" s="57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37.5" customHeight="1">
      <c r="A9" s="54" t="s">
        <v>16</v>
      </c>
      <c r="B9" s="59" t="s">
        <v>35</v>
      </c>
      <c r="C9" s="61" t="s">
        <v>25</v>
      </c>
      <c r="D9" s="60" t="s">
        <v>31</v>
      </c>
      <c r="E9" s="61" t="s">
        <v>17</v>
      </c>
      <c r="F9" s="60" t="s">
        <v>31</v>
      </c>
      <c r="G9" s="60" t="s">
        <v>31</v>
      </c>
      <c r="H9" s="60" t="s">
        <v>31</v>
      </c>
      <c r="I9" s="60" t="s">
        <v>31</v>
      </c>
      <c r="J9" s="60" t="s">
        <v>31</v>
      </c>
      <c r="K9" s="62" t="s">
        <v>16</v>
      </c>
      <c r="L9" s="50" t="s">
        <v>36</v>
      </c>
      <c r="M9" s="50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37.5" customHeight="1">
      <c r="A10" s="54" t="s">
        <v>17</v>
      </c>
      <c r="B10" s="59" t="s">
        <v>24</v>
      </c>
      <c r="C10" s="61" t="s">
        <v>25</v>
      </c>
      <c r="D10" s="61" t="s">
        <v>25</v>
      </c>
      <c r="E10" s="60" t="s">
        <v>31</v>
      </c>
      <c r="F10" s="60" t="s">
        <v>31</v>
      </c>
      <c r="G10" s="60" t="s">
        <v>31</v>
      </c>
      <c r="H10" s="60" t="s">
        <v>31</v>
      </c>
      <c r="I10" s="60" t="s">
        <v>31</v>
      </c>
      <c r="J10" s="60" t="s">
        <v>31</v>
      </c>
      <c r="K10" s="62" t="s">
        <v>17</v>
      </c>
      <c r="L10" s="50" t="s">
        <v>37</v>
      </c>
      <c r="M10" s="50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11" ht="10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0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0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0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0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0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0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0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0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0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0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0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0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0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0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0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0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0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10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0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0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0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0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0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0.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0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0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0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0.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0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0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0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0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0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0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0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0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0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0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0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0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0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0.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0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0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0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ht="10.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0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0.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0.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0.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</sheetPr>
  <dimension ref="A1:AC67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:K1"/>
    </sheetView>
  </sheetViews>
  <sheetFormatPr defaultColWidth="3.75390625" defaultRowHeight="10.5" customHeight="1"/>
  <cols>
    <col min="1" max="1" width="3.75390625" style="29" customWidth="1"/>
    <col min="2" max="2" width="38.75390625" style="29" customWidth="1"/>
    <col min="3" max="11" width="7.00390625" style="29" customWidth="1"/>
    <col min="12" max="16384" width="3.75390625" style="29" customWidth="1"/>
  </cols>
  <sheetData>
    <row r="1" spans="1:18" s="20" customFormat="1" ht="43.5" customHeight="1" thickBot="1">
      <c r="A1" s="297" t="s">
        <v>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9"/>
      <c r="M1" s="19"/>
      <c r="N1" s="19"/>
      <c r="O1" s="19"/>
      <c r="P1" s="19"/>
      <c r="Q1" s="19"/>
      <c r="R1" s="19"/>
    </row>
    <row r="2" spans="1:18" s="20" customFormat="1" ht="0.75" customHeight="1" thickBot="1">
      <c r="A2" s="21"/>
      <c r="B2" s="22"/>
      <c r="C2" s="22"/>
      <c r="D2" s="22"/>
      <c r="E2" s="22"/>
      <c r="F2" s="22"/>
      <c r="G2" s="22"/>
      <c r="H2" s="22"/>
      <c r="I2" s="23"/>
      <c r="J2" s="23"/>
      <c r="K2" s="24"/>
      <c r="L2" s="19"/>
      <c r="M2" s="19"/>
      <c r="N2" s="19"/>
      <c r="O2" s="19"/>
      <c r="P2" s="19"/>
      <c r="Q2" s="19"/>
      <c r="R2" s="19"/>
    </row>
    <row r="3" spans="1:29" ht="20.25">
      <c r="A3" s="321" t="s">
        <v>30</v>
      </c>
      <c r="B3" s="322"/>
      <c r="C3" s="322"/>
      <c r="D3" s="322"/>
      <c r="E3" s="322"/>
      <c r="F3" s="322"/>
      <c r="G3" s="25">
        <v>25</v>
      </c>
      <c r="H3" s="26" t="s">
        <v>10</v>
      </c>
      <c r="I3" s="320" t="s">
        <v>11</v>
      </c>
      <c r="J3" s="320"/>
      <c r="K3" s="27" t="s">
        <v>12</v>
      </c>
      <c r="L3" s="28"/>
      <c r="M3" s="19"/>
      <c r="N3" s="19"/>
      <c r="O3" s="19"/>
      <c r="P3" s="19"/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9.5" customHeight="1">
      <c r="A4" s="323" t="s">
        <v>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28"/>
      <c r="M4" s="19"/>
      <c r="N4" s="19"/>
      <c r="O4" s="19"/>
      <c r="P4" s="19"/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7.25" customHeight="1">
      <c r="A5" s="324"/>
      <c r="B5" s="324"/>
      <c r="C5" s="324"/>
      <c r="D5" s="318" t="s">
        <v>6</v>
      </c>
      <c r="E5" s="318"/>
      <c r="F5" s="318"/>
      <c r="G5" s="319">
        <v>43278</v>
      </c>
      <c r="H5" s="319"/>
      <c r="I5" s="319"/>
      <c r="J5" s="319"/>
      <c r="K5" s="319"/>
      <c r="L5" s="28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9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28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8" ht="21" customHeight="1">
      <c r="A7" s="32" t="s">
        <v>13</v>
      </c>
      <c r="B7" s="33" t="s">
        <v>14</v>
      </c>
      <c r="C7" s="34" t="s">
        <v>15</v>
      </c>
      <c r="D7" s="34" t="s">
        <v>16</v>
      </c>
      <c r="E7" s="34" t="s">
        <v>17</v>
      </c>
      <c r="F7" s="34" t="s">
        <v>18</v>
      </c>
      <c r="G7" s="34" t="s">
        <v>19</v>
      </c>
      <c r="H7" s="34" t="s">
        <v>20</v>
      </c>
      <c r="I7" s="34"/>
      <c r="J7" s="34"/>
      <c r="K7" s="35" t="s">
        <v>21</v>
      </c>
      <c r="L7" s="28"/>
      <c r="M7" s="28"/>
      <c r="N7" s="36"/>
      <c r="O7" s="36"/>
      <c r="P7" s="36"/>
      <c r="Q7" s="36"/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37.5" customHeight="1">
      <c r="A8" s="33" t="s">
        <v>15</v>
      </c>
      <c r="B8" s="38" t="s">
        <v>22</v>
      </c>
      <c r="C8" s="39" t="s">
        <v>31</v>
      </c>
      <c r="D8" s="40" t="s">
        <v>16</v>
      </c>
      <c r="E8" s="40" t="s">
        <v>16</v>
      </c>
      <c r="F8" s="40" t="s">
        <v>16</v>
      </c>
      <c r="G8" s="40" t="s">
        <v>16</v>
      </c>
      <c r="H8" s="40" t="s">
        <v>16</v>
      </c>
      <c r="I8" s="39" t="s">
        <v>31</v>
      </c>
      <c r="J8" s="39" t="s">
        <v>31</v>
      </c>
      <c r="K8" s="41" t="s">
        <v>15</v>
      </c>
      <c r="L8" s="28"/>
      <c r="M8" s="28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37.5" customHeight="1">
      <c r="A9" s="33" t="s">
        <v>16</v>
      </c>
      <c r="B9" s="42" t="s">
        <v>23</v>
      </c>
      <c r="C9" s="40" t="s">
        <v>15</v>
      </c>
      <c r="D9" s="39" t="s">
        <v>31</v>
      </c>
      <c r="E9" s="40" t="s">
        <v>16</v>
      </c>
      <c r="F9" s="40" t="s">
        <v>16</v>
      </c>
      <c r="G9" s="40" t="s">
        <v>16</v>
      </c>
      <c r="H9" s="40" t="s">
        <v>16</v>
      </c>
      <c r="I9" s="39" t="s">
        <v>31</v>
      </c>
      <c r="J9" s="39" t="s">
        <v>31</v>
      </c>
      <c r="K9" s="41" t="s">
        <v>16</v>
      </c>
      <c r="L9" s="28"/>
      <c r="M9" s="28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37.5" customHeight="1">
      <c r="A10" s="33" t="s">
        <v>17</v>
      </c>
      <c r="B10" s="38" t="s">
        <v>24</v>
      </c>
      <c r="C10" s="40" t="s">
        <v>25</v>
      </c>
      <c r="D10" s="40" t="s">
        <v>25</v>
      </c>
      <c r="E10" s="39" t="s">
        <v>31</v>
      </c>
      <c r="F10" s="40" t="s">
        <v>16</v>
      </c>
      <c r="G10" s="40" t="s">
        <v>16</v>
      </c>
      <c r="H10" s="40" t="s">
        <v>16</v>
      </c>
      <c r="I10" s="39" t="s">
        <v>31</v>
      </c>
      <c r="J10" s="39" t="s">
        <v>31</v>
      </c>
      <c r="K10" s="41" t="s">
        <v>17</v>
      </c>
      <c r="L10" s="28"/>
      <c r="M10" s="28"/>
      <c r="N10" s="36"/>
      <c r="O10" s="36"/>
      <c r="P10" s="36"/>
      <c r="Q10" s="36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37.5" customHeight="1">
      <c r="A11" s="33" t="s">
        <v>18</v>
      </c>
      <c r="B11" s="43" t="s">
        <v>26</v>
      </c>
      <c r="C11" s="40" t="s">
        <v>25</v>
      </c>
      <c r="D11" s="40" t="s">
        <v>15</v>
      </c>
      <c r="E11" s="40" t="s">
        <v>25</v>
      </c>
      <c r="F11" s="39" t="s">
        <v>31</v>
      </c>
      <c r="G11" s="40" t="s">
        <v>16</v>
      </c>
      <c r="H11" s="40" t="s">
        <v>16</v>
      </c>
      <c r="I11" s="39" t="s">
        <v>31</v>
      </c>
      <c r="J11" s="39" t="s">
        <v>31</v>
      </c>
      <c r="K11" s="41" t="s">
        <v>18</v>
      </c>
      <c r="L11" s="28"/>
      <c r="M11" s="28"/>
      <c r="N11" s="36"/>
      <c r="O11" s="36"/>
      <c r="P11" s="36"/>
      <c r="Q11" s="36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37.5" customHeight="1">
      <c r="A12" s="33" t="s">
        <v>19</v>
      </c>
      <c r="B12" s="38" t="s">
        <v>27</v>
      </c>
      <c r="C12" s="40" t="s">
        <v>25</v>
      </c>
      <c r="D12" s="40" t="s">
        <v>15</v>
      </c>
      <c r="E12" s="40" t="s">
        <v>25</v>
      </c>
      <c r="F12" s="40" t="s">
        <v>15</v>
      </c>
      <c r="G12" s="39" t="s">
        <v>31</v>
      </c>
      <c r="H12" s="40" t="s">
        <v>16</v>
      </c>
      <c r="I12" s="39" t="s">
        <v>31</v>
      </c>
      <c r="J12" s="39" t="s">
        <v>31</v>
      </c>
      <c r="K12" s="41" t="s">
        <v>19</v>
      </c>
      <c r="L12" s="28"/>
      <c r="M12" s="28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37.5" customHeight="1">
      <c r="A13" s="33" t="s">
        <v>20</v>
      </c>
      <c r="B13" s="43" t="s">
        <v>28</v>
      </c>
      <c r="C13" s="40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39" t="s">
        <v>31</v>
      </c>
      <c r="I13" s="39" t="s">
        <v>31</v>
      </c>
      <c r="J13" s="39" t="s">
        <v>31</v>
      </c>
      <c r="K13" s="41" t="s">
        <v>20</v>
      </c>
      <c r="L13" s="28"/>
      <c r="M13" s="28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11" ht="10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0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0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0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0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0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0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0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0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0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0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0.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0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0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0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0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0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0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0.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0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0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0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0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0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0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0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0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0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0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0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0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0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0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0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0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0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0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0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0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0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0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0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0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0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0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0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0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0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0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0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0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0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</sheetData>
  <sheetProtection sheet="1" formatRows="0" insertColumns="0" insertRows="0" insertHyperlinks="0" deleteColumns="0" deleteRows="0" sort="0" autoFilter="0" pivotTables="0"/>
  <mergeCells count="7">
    <mergeCell ref="D5:F5"/>
    <mergeCell ref="G5:K5"/>
    <mergeCell ref="A1:K1"/>
    <mergeCell ref="I3:J3"/>
    <mergeCell ref="A3:F3"/>
    <mergeCell ref="A4:K4"/>
    <mergeCell ref="A5:C5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AJ2"/>
    </sheetView>
  </sheetViews>
  <sheetFormatPr defaultColWidth="9.00390625" defaultRowHeight="12.75"/>
  <cols>
    <col min="1" max="1" width="4.375" style="140" customWidth="1"/>
    <col min="2" max="2" width="4.75390625" style="140" customWidth="1"/>
    <col min="3" max="3" width="16.75390625" style="140" customWidth="1"/>
    <col min="4" max="4" width="3.75390625" style="140" customWidth="1"/>
    <col min="5" max="5" width="14.75390625" style="140" customWidth="1"/>
    <col min="6" max="6" width="3.75390625" style="140" customWidth="1"/>
    <col min="7" max="7" width="15.75390625" style="140" customWidth="1"/>
    <col min="8" max="8" width="3.75390625" style="140" customWidth="1"/>
    <col min="9" max="9" width="15.75390625" style="140" customWidth="1"/>
    <col min="10" max="10" width="3.75390625" style="140" customWidth="1"/>
    <col min="11" max="11" width="15.75390625" style="140" customWidth="1"/>
    <col min="12" max="12" width="3.75390625" style="140" customWidth="1"/>
    <col min="13" max="13" width="22.75390625" style="140" customWidth="1"/>
    <col min="14" max="16384" width="9.125" style="140" customWidth="1"/>
  </cols>
  <sheetData>
    <row r="1" spans="1:13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82"/>
    </row>
    <row r="3" spans="1:13" ht="20.25">
      <c r="A3" s="286" t="str">
        <f>CONCATENATE(сВ!A3," ",сВ!F3,сВ!G3," ",сВ!H3," ",сВ!I3)</f>
        <v>LX Личный Чемпионат Республики Башкортостан. 25-й  тур. Высшая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5.75">
      <c r="A4" s="285" t="str">
        <f>CONCATENATE(сВ!A4," ",сВ!C4)</f>
        <v>ДЕНЬ МОЛОДЕЖИ РОССИИ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12.7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25" ht="10.5" customHeight="1">
      <c r="A6" s="203">
        <v>1</v>
      </c>
      <c r="B6" s="204">
        <f>сВ!A8</f>
        <v>4556</v>
      </c>
      <c r="C6" s="205" t="str">
        <f>сВ!B8</f>
        <v>Хафизов Булат</v>
      </c>
      <c r="D6" s="206"/>
      <c r="E6" s="202"/>
      <c r="F6" s="202"/>
      <c r="G6" s="202"/>
      <c r="H6" s="202"/>
      <c r="I6" s="202"/>
      <c r="J6" s="202"/>
      <c r="K6" s="202"/>
      <c r="L6" s="202"/>
      <c r="M6" s="202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</row>
    <row r="7" spans="1:25" ht="10.5" customHeight="1">
      <c r="A7" s="203"/>
      <c r="B7" s="208"/>
      <c r="C7" s="209">
        <v>1</v>
      </c>
      <c r="D7" s="210">
        <v>4556</v>
      </c>
      <c r="E7" s="211" t="s">
        <v>42</v>
      </c>
      <c r="F7" s="212"/>
      <c r="G7" s="202"/>
      <c r="H7" s="213"/>
      <c r="I7" s="202"/>
      <c r="J7" s="213"/>
      <c r="K7" s="202"/>
      <c r="L7" s="213"/>
      <c r="M7" s="202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1:25" ht="10.5" customHeight="1">
      <c r="A8" s="203">
        <v>32</v>
      </c>
      <c r="B8" s="204">
        <f>сВ!A39</f>
        <v>0</v>
      </c>
      <c r="C8" s="214" t="str">
        <f>сВ!B39</f>
        <v>_</v>
      </c>
      <c r="D8" s="215"/>
      <c r="E8" s="216"/>
      <c r="F8" s="212"/>
      <c r="G8" s="202"/>
      <c r="H8" s="213"/>
      <c r="I8" s="202"/>
      <c r="J8" s="213"/>
      <c r="K8" s="202"/>
      <c r="L8" s="213"/>
      <c r="M8" s="202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</row>
    <row r="9" spans="1:25" ht="10.5" customHeight="1">
      <c r="A9" s="203"/>
      <c r="B9" s="208"/>
      <c r="C9" s="202"/>
      <c r="D9" s="213"/>
      <c r="E9" s="209">
        <v>17</v>
      </c>
      <c r="F9" s="210">
        <v>4556</v>
      </c>
      <c r="G9" s="211" t="s">
        <v>42</v>
      </c>
      <c r="H9" s="212"/>
      <c r="I9" s="202"/>
      <c r="J9" s="213"/>
      <c r="K9" s="202"/>
      <c r="L9" s="213"/>
      <c r="M9" s="202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</row>
    <row r="10" spans="1:25" ht="10.5" customHeight="1">
      <c r="A10" s="203">
        <v>17</v>
      </c>
      <c r="B10" s="204">
        <f>сВ!A24</f>
        <v>6917</v>
      </c>
      <c r="C10" s="205" t="str">
        <f>сВ!B24</f>
        <v>Канбеков Ринат</v>
      </c>
      <c r="D10" s="217"/>
      <c r="E10" s="209"/>
      <c r="F10" s="218"/>
      <c r="G10" s="216"/>
      <c r="H10" s="212"/>
      <c r="I10" s="202"/>
      <c r="J10" s="213"/>
      <c r="K10" s="202"/>
      <c r="L10" s="213"/>
      <c r="M10" s="202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</row>
    <row r="11" spans="1:25" ht="10.5" customHeight="1">
      <c r="A11" s="203"/>
      <c r="B11" s="208"/>
      <c r="C11" s="209">
        <v>2</v>
      </c>
      <c r="D11" s="210">
        <v>6917</v>
      </c>
      <c r="E11" s="219" t="s">
        <v>117</v>
      </c>
      <c r="F11" s="220"/>
      <c r="G11" s="216"/>
      <c r="H11" s="212"/>
      <c r="I11" s="202"/>
      <c r="J11" s="213"/>
      <c r="K11" s="202"/>
      <c r="L11" s="213"/>
      <c r="M11" s="202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</row>
    <row r="12" spans="1:25" ht="10.5" customHeight="1">
      <c r="A12" s="203">
        <v>16</v>
      </c>
      <c r="B12" s="204">
        <f>сВ!A23</f>
        <v>6556</v>
      </c>
      <c r="C12" s="214" t="str">
        <f>сВ!B23</f>
        <v>Шангареева Эльмира</v>
      </c>
      <c r="D12" s="215"/>
      <c r="E12" s="203"/>
      <c r="F12" s="221"/>
      <c r="G12" s="216"/>
      <c r="H12" s="212"/>
      <c r="I12" s="202"/>
      <c r="J12" s="213"/>
      <c r="K12" s="202"/>
      <c r="L12" s="213"/>
      <c r="M12" s="202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</row>
    <row r="13" spans="1:25" ht="10.5" customHeight="1">
      <c r="A13" s="203"/>
      <c r="B13" s="208"/>
      <c r="C13" s="202"/>
      <c r="D13" s="213"/>
      <c r="E13" s="203"/>
      <c r="F13" s="221"/>
      <c r="G13" s="209">
        <v>25</v>
      </c>
      <c r="H13" s="210">
        <v>4556</v>
      </c>
      <c r="I13" s="211" t="s">
        <v>42</v>
      </c>
      <c r="J13" s="212"/>
      <c r="K13" s="202"/>
      <c r="L13" s="213"/>
      <c r="M13" s="213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</row>
    <row r="14" spans="1:25" ht="12" customHeight="1">
      <c r="A14" s="203">
        <v>9</v>
      </c>
      <c r="B14" s="204">
        <f>сВ!A16</f>
        <v>6096</v>
      </c>
      <c r="C14" s="205" t="str">
        <f>сВ!B16</f>
        <v>Небера Максим</v>
      </c>
      <c r="D14" s="217"/>
      <c r="E14" s="203"/>
      <c r="F14" s="221"/>
      <c r="G14" s="209"/>
      <c r="H14" s="218"/>
      <c r="I14" s="216"/>
      <c r="J14" s="212"/>
      <c r="K14" s="202"/>
      <c r="L14" s="213"/>
      <c r="M14" s="213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</row>
    <row r="15" spans="1:25" ht="12" customHeight="1">
      <c r="A15" s="203"/>
      <c r="B15" s="208"/>
      <c r="C15" s="209">
        <v>3</v>
      </c>
      <c r="D15" s="210">
        <v>6096</v>
      </c>
      <c r="E15" s="222" t="s">
        <v>24</v>
      </c>
      <c r="F15" s="223"/>
      <c r="G15" s="209"/>
      <c r="H15" s="220"/>
      <c r="I15" s="216"/>
      <c r="J15" s="212"/>
      <c r="K15" s="202"/>
      <c r="L15" s="213"/>
      <c r="M15" s="213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</row>
    <row r="16" spans="1:25" ht="12" customHeight="1">
      <c r="A16" s="203">
        <v>24</v>
      </c>
      <c r="B16" s="204">
        <f>сВ!A31</f>
        <v>0</v>
      </c>
      <c r="C16" s="214" t="str">
        <f>сВ!B31</f>
        <v>_</v>
      </c>
      <c r="D16" s="215"/>
      <c r="E16" s="209"/>
      <c r="F16" s="212"/>
      <c r="G16" s="209"/>
      <c r="H16" s="220"/>
      <c r="I16" s="216"/>
      <c r="J16" s="212"/>
      <c r="K16" s="202"/>
      <c r="L16" s="213"/>
      <c r="M16" s="213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</row>
    <row r="17" spans="1:25" ht="12" customHeight="1">
      <c r="A17" s="203"/>
      <c r="B17" s="208"/>
      <c r="C17" s="202"/>
      <c r="D17" s="213"/>
      <c r="E17" s="209">
        <v>18</v>
      </c>
      <c r="F17" s="210">
        <v>6096</v>
      </c>
      <c r="G17" s="219" t="s">
        <v>24</v>
      </c>
      <c r="H17" s="220"/>
      <c r="I17" s="216"/>
      <c r="J17" s="212"/>
      <c r="K17" s="202"/>
      <c r="L17" s="213"/>
      <c r="M17" s="213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</row>
    <row r="18" spans="1:25" ht="12" customHeight="1">
      <c r="A18" s="203">
        <v>25</v>
      </c>
      <c r="B18" s="204">
        <f>сВ!A32</f>
        <v>0</v>
      </c>
      <c r="C18" s="205" t="str">
        <f>сВ!B32</f>
        <v>_</v>
      </c>
      <c r="D18" s="217"/>
      <c r="E18" s="209"/>
      <c r="F18" s="218"/>
      <c r="G18" s="203"/>
      <c r="H18" s="221"/>
      <c r="I18" s="216"/>
      <c r="J18" s="212"/>
      <c r="K18" s="202"/>
      <c r="L18" s="213"/>
      <c r="M18" s="213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</row>
    <row r="19" spans="1:25" ht="12" customHeight="1">
      <c r="A19" s="203"/>
      <c r="B19" s="208"/>
      <c r="C19" s="209">
        <v>4</v>
      </c>
      <c r="D19" s="210">
        <v>2616</v>
      </c>
      <c r="E19" s="219" t="s">
        <v>146</v>
      </c>
      <c r="F19" s="220"/>
      <c r="G19" s="203"/>
      <c r="H19" s="221"/>
      <c r="I19" s="216"/>
      <c r="J19" s="212"/>
      <c r="K19" s="202"/>
      <c r="L19" s="213"/>
      <c r="M19" s="202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</row>
    <row r="20" spans="1:25" ht="12" customHeight="1">
      <c r="A20" s="203">
        <v>8</v>
      </c>
      <c r="B20" s="204">
        <f>сВ!A15</f>
        <v>2616</v>
      </c>
      <c r="C20" s="214" t="str">
        <f>сВ!B15</f>
        <v>Ишметов Александр</v>
      </c>
      <c r="D20" s="215"/>
      <c r="E20" s="203"/>
      <c r="F20" s="221"/>
      <c r="G20" s="203"/>
      <c r="H20" s="221"/>
      <c r="I20" s="216"/>
      <c r="J20" s="212"/>
      <c r="K20" s="202"/>
      <c r="L20" s="213"/>
      <c r="M20" s="202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</row>
    <row r="21" spans="1:25" ht="12" customHeight="1">
      <c r="A21" s="203"/>
      <c r="B21" s="208"/>
      <c r="C21" s="202"/>
      <c r="D21" s="213"/>
      <c r="E21" s="203"/>
      <c r="F21" s="221"/>
      <c r="G21" s="203"/>
      <c r="H21" s="221"/>
      <c r="I21" s="209">
        <v>29</v>
      </c>
      <c r="J21" s="210">
        <v>4556</v>
      </c>
      <c r="K21" s="211" t="s">
        <v>42</v>
      </c>
      <c r="L21" s="212"/>
      <c r="M21" s="202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</row>
    <row r="22" spans="1:25" ht="12" customHeight="1">
      <c r="A22" s="203">
        <v>5</v>
      </c>
      <c r="B22" s="204">
        <f>сВ!A12</f>
        <v>3713</v>
      </c>
      <c r="C22" s="205" t="str">
        <f>сВ!B12</f>
        <v>Грубов Виталий</v>
      </c>
      <c r="D22" s="217"/>
      <c r="E22" s="203"/>
      <c r="F22" s="221"/>
      <c r="G22" s="203"/>
      <c r="H22" s="221"/>
      <c r="I22" s="216"/>
      <c r="J22" s="224"/>
      <c r="K22" s="216"/>
      <c r="L22" s="212"/>
      <c r="M22" s="202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</row>
    <row r="23" spans="1:25" ht="12" customHeight="1">
      <c r="A23" s="203"/>
      <c r="B23" s="208"/>
      <c r="C23" s="209">
        <v>5</v>
      </c>
      <c r="D23" s="210">
        <v>3713</v>
      </c>
      <c r="E23" s="222" t="s">
        <v>144</v>
      </c>
      <c r="F23" s="223"/>
      <c r="G23" s="203"/>
      <c r="H23" s="221"/>
      <c r="I23" s="216"/>
      <c r="J23" s="225"/>
      <c r="K23" s="216"/>
      <c r="L23" s="212"/>
      <c r="M23" s="202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1:25" ht="12" customHeight="1">
      <c r="A24" s="203">
        <v>28</v>
      </c>
      <c r="B24" s="204">
        <f>сВ!A35</f>
        <v>0</v>
      </c>
      <c r="C24" s="214" t="str">
        <f>сВ!B35</f>
        <v>_</v>
      </c>
      <c r="D24" s="215"/>
      <c r="E24" s="209"/>
      <c r="F24" s="212"/>
      <c r="G24" s="203"/>
      <c r="H24" s="221"/>
      <c r="I24" s="216"/>
      <c r="J24" s="225"/>
      <c r="K24" s="216"/>
      <c r="L24" s="212"/>
      <c r="M24" s="202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</row>
    <row r="25" spans="1:25" ht="12" customHeight="1">
      <c r="A25" s="203"/>
      <c r="B25" s="208"/>
      <c r="C25" s="202"/>
      <c r="D25" s="213"/>
      <c r="E25" s="209">
        <v>19</v>
      </c>
      <c r="F25" s="210">
        <v>3713</v>
      </c>
      <c r="G25" s="222" t="s">
        <v>144</v>
      </c>
      <c r="H25" s="223"/>
      <c r="I25" s="216"/>
      <c r="J25" s="225"/>
      <c r="K25" s="216"/>
      <c r="L25" s="212"/>
      <c r="M25" s="202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</row>
    <row r="26" spans="1:25" ht="12" customHeight="1">
      <c r="A26" s="203">
        <v>21</v>
      </c>
      <c r="B26" s="204">
        <f>сВ!A28</f>
        <v>0</v>
      </c>
      <c r="C26" s="205" t="str">
        <f>сВ!B28</f>
        <v>_</v>
      </c>
      <c r="D26" s="217"/>
      <c r="E26" s="209"/>
      <c r="F26" s="218"/>
      <c r="G26" s="209"/>
      <c r="H26" s="212"/>
      <c r="I26" s="216"/>
      <c r="J26" s="225"/>
      <c r="K26" s="216"/>
      <c r="L26" s="212"/>
      <c r="M26" s="202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  <row r="27" spans="1:25" ht="12" customHeight="1">
      <c r="A27" s="203"/>
      <c r="B27" s="208"/>
      <c r="C27" s="209">
        <v>6</v>
      </c>
      <c r="D27" s="210">
        <v>4822</v>
      </c>
      <c r="E27" s="219" t="s">
        <v>147</v>
      </c>
      <c r="F27" s="220"/>
      <c r="G27" s="209"/>
      <c r="H27" s="212"/>
      <c r="I27" s="216"/>
      <c r="J27" s="225"/>
      <c r="K27" s="216"/>
      <c r="L27" s="212"/>
      <c r="M27" s="202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</row>
    <row r="28" spans="1:25" ht="12" customHeight="1">
      <c r="A28" s="203">
        <v>12</v>
      </c>
      <c r="B28" s="204">
        <f>сВ!A19</f>
        <v>4822</v>
      </c>
      <c r="C28" s="214" t="str">
        <f>сВ!B19</f>
        <v>Хомутов Максим</v>
      </c>
      <c r="D28" s="215"/>
      <c r="E28" s="203"/>
      <c r="F28" s="221"/>
      <c r="G28" s="209"/>
      <c r="H28" s="212"/>
      <c r="I28" s="216"/>
      <c r="J28" s="225"/>
      <c r="K28" s="216"/>
      <c r="L28" s="212"/>
      <c r="M28" s="202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1:25" ht="12" customHeight="1">
      <c r="A29" s="203"/>
      <c r="B29" s="208"/>
      <c r="C29" s="202"/>
      <c r="D29" s="213"/>
      <c r="E29" s="203"/>
      <c r="F29" s="221"/>
      <c r="G29" s="209">
        <v>26</v>
      </c>
      <c r="H29" s="210">
        <v>3713</v>
      </c>
      <c r="I29" s="226" t="s">
        <v>144</v>
      </c>
      <c r="J29" s="225"/>
      <c r="K29" s="216"/>
      <c r="L29" s="212"/>
      <c r="M29" s="202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1:25" ht="12" customHeight="1">
      <c r="A30" s="203">
        <v>13</v>
      </c>
      <c r="B30" s="204">
        <f>сВ!A20</f>
        <v>5521</v>
      </c>
      <c r="C30" s="205" t="str">
        <f>сВ!B20</f>
        <v>Сабиров Тимур</v>
      </c>
      <c r="D30" s="217"/>
      <c r="E30" s="203"/>
      <c r="F30" s="221"/>
      <c r="G30" s="209"/>
      <c r="H30" s="218"/>
      <c r="I30" s="202"/>
      <c r="J30" s="213"/>
      <c r="K30" s="216"/>
      <c r="L30" s="212"/>
      <c r="M30" s="202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1:25" ht="12" customHeight="1">
      <c r="A31" s="203"/>
      <c r="B31" s="208"/>
      <c r="C31" s="209">
        <v>7</v>
      </c>
      <c r="D31" s="210">
        <v>5521</v>
      </c>
      <c r="E31" s="222" t="s">
        <v>148</v>
      </c>
      <c r="F31" s="223"/>
      <c r="G31" s="209"/>
      <c r="H31" s="220"/>
      <c r="I31" s="202"/>
      <c r="J31" s="213"/>
      <c r="K31" s="216"/>
      <c r="L31" s="212"/>
      <c r="M31" s="202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1:25" ht="12" customHeight="1">
      <c r="A32" s="203">
        <v>20</v>
      </c>
      <c r="B32" s="204">
        <f>сВ!A27</f>
        <v>5436</v>
      </c>
      <c r="C32" s="214" t="str">
        <f>сВ!B27</f>
        <v>Галин Рамис</v>
      </c>
      <c r="D32" s="215"/>
      <c r="E32" s="209"/>
      <c r="F32" s="212"/>
      <c r="G32" s="209"/>
      <c r="H32" s="220"/>
      <c r="I32" s="202"/>
      <c r="J32" s="213"/>
      <c r="K32" s="216"/>
      <c r="L32" s="212"/>
      <c r="M32" s="202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1:25" ht="12" customHeight="1">
      <c r="A33" s="203"/>
      <c r="B33" s="208"/>
      <c r="C33" s="202"/>
      <c r="D33" s="213"/>
      <c r="E33" s="209">
        <v>20</v>
      </c>
      <c r="F33" s="210">
        <v>5700</v>
      </c>
      <c r="G33" s="219" t="s">
        <v>44</v>
      </c>
      <c r="H33" s="220"/>
      <c r="I33" s="202"/>
      <c r="J33" s="213"/>
      <c r="K33" s="216"/>
      <c r="L33" s="212"/>
      <c r="M33" s="202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25" ht="12" customHeight="1">
      <c r="A34" s="203">
        <v>29</v>
      </c>
      <c r="B34" s="204">
        <f>сВ!A36</f>
        <v>0</v>
      </c>
      <c r="C34" s="205" t="str">
        <f>сВ!B36</f>
        <v>_</v>
      </c>
      <c r="D34" s="217"/>
      <c r="E34" s="209"/>
      <c r="F34" s="218"/>
      <c r="G34" s="203"/>
      <c r="H34" s="221"/>
      <c r="I34" s="202"/>
      <c r="J34" s="213"/>
      <c r="K34" s="216"/>
      <c r="L34" s="212"/>
      <c r="M34" s="202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</row>
    <row r="35" spans="1:25" ht="12" customHeight="1">
      <c r="A35" s="203"/>
      <c r="B35" s="208"/>
      <c r="C35" s="209">
        <v>8</v>
      </c>
      <c r="D35" s="210">
        <v>5700</v>
      </c>
      <c r="E35" s="219" t="s">
        <v>44</v>
      </c>
      <c r="F35" s="220"/>
      <c r="G35" s="203"/>
      <c r="H35" s="221"/>
      <c r="I35" s="202"/>
      <c r="J35" s="213"/>
      <c r="K35" s="216"/>
      <c r="L35" s="212"/>
      <c r="M35" s="202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</row>
    <row r="36" spans="1:25" ht="12" customHeight="1">
      <c r="A36" s="203">
        <v>4</v>
      </c>
      <c r="B36" s="204">
        <f>сВ!A11</f>
        <v>5700</v>
      </c>
      <c r="C36" s="214" t="str">
        <f>сВ!B11</f>
        <v>Насыров Эмиль</v>
      </c>
      <c r="D36" s="215"/>
      <c r="E36" s="203"/>
      <c r="F36" s="221"/>
      <c r="G36" s="203"/>
      <c r="H36" s="221"/>
      <c r="I36" s="202"/>
      <c r="J36" s="213"/>
      <c r="K36" s="216"/>
      <c r="L36" s="212"/>
      <c r="M36" s="202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</row>
    <row r="37" spans="1:25" ht="12" customHeight="1">
      <c r="A37" s="203"/>
      <c r="B37" s="208"/>
      <c r="C37" s="202"/>
      <c r="D37" s="213"/>
      <c r="E37" s="203"/>
      <c r="F37" s="221"/>
      <c r="G37" s="203"/>
      <c r="H37" s="221"/>
      <c r="I37" s="202"/>
      <c r="J37" s="213"/>
      <c r="K37" s="209">
        <v>31</v>
      </c>
      <c r="L37" s="227">
        <v>4556</v>
      </c>
      <c r="M37" s="211" t="s">
        <v>42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</row>
    <row r="38" spans="1:25" ht="12" customHeight="1">
      <c r="A38" s="203">
        <v>3</v>
      </c>
      <c r="B38" s="204">
        <f>сВ!A10</f>
        <v>4799</v>
      </c>
      <c r="C38" s="205" t="str">
        <f>сВ!B10</f>
        <v>Лончакова Юлия</v>
      </c>
      <c r="D38" s="217"/>
      <c r="E38" s="203"/>
      <c r="F38" s="221"/>
      <c r="G38" s="203"/>
      <c r="H38" s="221"/>
      <c r="I38" s="202"/>
      <c r="J38" s="213"/>
      <c r="K38" s="216"/>
      <c r="L38" s="212"/>
      <c r="M38" s="228" t="s">
        <v>49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</row>
    <row r="39" spans="1:25" ht="12" customHeight="1">
      <c r="A39" s="203"/>
      <c r="B39" s="208"/>
      <c r="C39" s="209">
        <v>9</v>
      </c>
      <c r="D39" s="210">
        <v>4799</v>
      </c>
      <c r="E39" s="222" t="s">
        <v>101</v>
      </c>
      <c r="F39" s="223"/>
      <c r="G39" s="203"/>
      <c r="H39" s="221"/>
      <c r="I39" s="202"/>
      <c r="J39" s="213"/>
      <c r="K39" s="216"/>
      <c r="L39" s="212"/>
      <c r="M39" s="202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</row>
    <row r="40" spans="1:25" ht="12" customHeight="1">
      <c r="A40" s="203">
        <v>30</v>
      </c>
      <c r="B40" s="204">
        <f>сВ!A37</f>
        <v>0</v>
      </c>
      <c r="C40" s="214" t="str">
        <f>сВ!B37</f>
        <v>_</v>
      </c>
      <c r="D40" s="215"/>
      <c r="E40" s="209"/>
      <c r="F40" s="212"/>
      <c r="G40" s="203"/>
      <c r="H40" s="221"/>
      <c r="I40" s="202"/>
      <c r="J40" s="213"/>
      <c r="K40" s="216"/>
      <c r="L40" s="212"/>
      <c r="M40" s="202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</row>
    <row r="41" spans="1:25" ht="12" customHeight="1">
      <c r="A41" s="203"/>
      <c r="B41" s="208"/>
      <c r="C41" s="202"/>
      <c r="D41" s="213"/>
      <c r="E41" s="209">
        <v>21</v>
      </c>
      <c r="F41" s="210">
        <v>4799</v>
      </c>
      <c r="G41" s="222" t="s">
        <v>101</v>
      </c>
      <c r="H41" s="223"/>
      <c r="I41" s="202"/>
      <c r="J41" s="213"/>
      <c r="K41" s="216"/>
      <c r="L41" s="212"/>
      <c r="M41" s="202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</row>
    <row r="42" spans="1:25" ht="12" customHeight="1">
      <c r="A42" s="203">
        <v>19</v>
      </c>
      <c r="B42" s="204">
        <f>сВ!A26</f>
        <v>6969</v>
      </c>
      <c r="C42" s="205" t="str">
        <f>сВ!B26</f>
        <v>Марданов Камиль</v>
      </c>
      <c r="D42" s="217"/>
      <c r="E42" s="209"/>
      <c r="F42" s="218"/>
      <c r="G42" s="209"/>
      <c r="H42" s="212"/>
      <c r="I42" s="202"/>
      <c r="J42" s="213"/>
      <c r="K42" s="216"/>
      <c r="L42" s="212"/>
      <c r="M42" s="202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</row>
    <row r="43" spans="1:25" ht="12" customHeight="1">
      <c r="A43" s="203"/>
      <c r="B43" s="208"/>
      <c r="C43" s="209">
        <v>10</v>
      </c>
      <c r="D43" s="210">
        <v>6409</v>
      </c>
      <c r="E43" s="219" t="s">
        <v>45</v>
      </c>
      <c r="F43" s="220"/>
      <c r="G43" s="209"/>
      <c r="H43" s="212"/>
      <c r="I43" s="202"/>
      <c r="J43" s="213"/>
      <c r="K43" s="216"/>
      <c r="L43" s="212"/>
      <c r="M43" s="202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</row>
    <row r="44" spans="1:25" ht="12" customHeight="1">
      <c r="A44" s="203">
        <v>14</v>
      </c>
      <c r="B44" s="204">
        <f>сВ!A21</f>
        <v>6409</v>
      </c>
      <c r="C44" s="214" t="str">
        <f>сВ!B21</f>
        <v>Муратова Аделина</v>
      </c>
      <c r="D44" s="215"/>
      <c r="E44" s="203"/>
      <c r="F44" s="221"/>
      <c r="G44" s="209"/>
      <c r="H44" s="212"/>
      <c r="I44" s="202"/>
      <c r="J44" s="213"/>
      <c r="K44" s="216"/>
      <c r="L44" s="212"/>
      <c r="M44" s="202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</row>
    <row r="45" spans="1:25" ht="12" customHeight="1">
      <c r="A45" s="203"/>
      <c r="B45" s="208"/>
      <c r="C45" s="202"/>
      <c r="D45" s="213"/>
      <c r="E45" s="203"/>
      <c r="F45" s="221"/>
      <c r="G45" s="209">
        <v>27</v>
      </c>
      <c r="H45" s="210">
        <v>4799</v>
      </c>
      <c r="I45" s="211" t="s">
        <v>101</v>
      </c>
      <c r="J45" s="212"/>
      <c r="K45" s="216"/>
      <c r="L45" s="212"/>
      <c r="M45" s="202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</row>
    <row r="46" spans="1:25" ht="12" customHeight="1">
      <c r="A46" s="203">
        <v>11</v>
      </c>
      <c r="B46" s="204">
        <f>сВ!A18</f>
        <v>5235</v>
      </c>
      <c r="C46" s="205" t="str">
        <f>сВ!B18</f>
        <v>Петухова Надежда</v>
      </c>
      <c r="D46" s="217"/>
      <c r="E46" s="203"/>
      <c r="F46" s="221"/>
      <c r="G46" s="209"/>
      <c r="H46" s="218"/>
      <c r="I46" s="216"/>
      <c r="J46" s="212"/>
      <c r="K46" s="216"/>
      <c r="L46" s="212"/>
      <c r="M46" s="202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7" spans="1:25" ht="12" customHeight="1">
      <c r="A47" s="203"/>
      <c r="B47" s="208"/>
      <c r="C47" s="209">
        <v>11</v>
      </c>
      <c r="D47" s="210">
        <v>5235</v>
      </c>
      <c r="E47" s="222" t="s">
        <v>72</v>
      </c>
      <c r="F47" s="223"/>
      <c r="G47" s="209"/>
      <c r="H47" s="220"/>
      <c r="I47" s="216"/>
      <c r="J47" s="212"/>
      <c r="K47" s="216"/>
      <c r="L47" s="212"/>
      <c r="M47" s="202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</row>
    <row r="48" spans="1:25" ht="12" customHeight="1">
      <c r="A48" s="203">
        <v>22</v>
      </c>
      <c r="B48" s="204">
        <f>сВ!A29</f>
        <v>0</v>
      </c>
      <c r="C48" s="214" t="str">
        <f>сВ!B29</f>
        <v>_</v>
      </c>
      <c r="D48" s="215"/>
      <c r="E48" s="209"/>
      <c r="F48" s="212"/>
      <c r="G48" s="209"/>
      <c r="H48" s="220"/>
      <c r="I48" s="216"/>
      <c r="J48" s="212"/>
      <c r="K48" s="216"/>
      <c r="L48" s="212"/>
      <c r="M48" s="202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</row>
    <row r="49" spans="1:25" ht="12" customHeight="1">
      <c r="A49" s="203"/>
      <c r="B49" s="208"/>
      <c r="C49" s="202"/>
      <c r="D49" s="213"/>
      <c r="E49" s="209">
        <v>22</v>
      </c>
      <c r="F49" s="210">
        <v>4063</v>
      </c>
      <c r="G49" s="219" t="s">
        <v>145</v>
      </c>
      <c r="H49" s="220"/>
      <c r="I49" s="216"/>
      <c r="J49" s="212"/>
      <c r="K49" s="216"/>
      <c r="L49" s="212"/>
      <c r="M49" s="202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0" spans="1:25" ht="12" customHeight="1">
      <c r="A50" s="203">
        <v>27</v>
      </c>
      <c r="B50" s="204">
        <f>сВ!A34</f>
        <v>0</v>
      </c>
      <c r="C50" s="205" t="str">
        <f>сВ!B34</f>
        <v>_</v>
      </c>
      <c r="D50" s="217"/>
      <c r="E50" s="209"/>
      <c r="F50" s="218"/>
      <c r="G50" s="203"/>
      <c r="H50" s="221"/>
      <c r="I50" s="216"/>
      <c r="J50" s="212"/>
      <c r="K50" s="216"/>
      <c r="L50" s="212"/>
      <c r="M50" s="202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</row>
    <row r="51" spans="1:25" ht="12" customHeight="1">
      <c r="A51" s="203"/>
      <c r="B51" s="208"/>
      <c r="C51" s="209">
        <v>12</v>
      </c>
      <c r="D51" s="210">
        <v>4063</v>
      </c>
      <c r="E51" s="219" t="s">
        <v>145</v>
      </c>
      <c r="F51" s="220"/>
      <c r="G51" s="203"/>
      <c r="H51" s="221"/>
      <c r="I51" s="216"/>
      <c r="J51" s="212"/>
      <c r="K51" s="216"/>
      <c r="L51" s="212"/>
      <c r="M51" s="202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</row>
    <row r="52" spans="1:25" ht="12" customHeight="1">
      <c r="A52" s="203">
        <v>6</v>
      </c>
      <c r="B52" s="204">
        <f>сВ!A13</f>
        <v>4063</v>
      </c>
      <c r="C52" s="214" t="str">
        <f>сВ!B13</f>
        <v>Емельянов Александр</v>
      </c>
      <c r="D52" s="215"/>
      <c r="E52" s="203"/>
      <c r="F52" s="221"/>
      <c r="G52" s="202"/>
      <c r="H52" s="213"/>
      <c r="I52" s="216"/>
      <c r="J52" s="212"/>
      <c r="K52" s="216"/>
      <c r="L52" s="212"/>
      <c r="M52" s="202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</row>
    <row r="53" spans="1:25" ht="12" customHeight="1">
      <c r="A53" s="203"/>
      <c r="B53" s="208"/>
      <c r="C53" s="202"/>
      <c r="D53" s="213"/>
      <c r="E53" s="203"/>
      <c r="F53" s="221"/>
      <c r="G53" s="202"/>
      <c r="H53" s="213"/>
      <c r="I53" s="209">
        <v>30</v>
      </c>
      <c r="J53" s="210">
        <v>4799</v>
      </c>
      <c r="K53" s="226" t="s">
        <v>101</v>
      </c>
      <c r="L53" s="212"/>
      <c r="M53" s="202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</row>
    <row r="54" spans="1:25" ht="12" customHeight="1">
      <c r="A54" s="203">
        <v>7</v>
      </c>
      <c r="B54" s="204">
        <f>сВ!A14</f>
        <v>4849</v>
      </c>
      <c r="C54" s="205" t="str">
        <f>сВ!B14</f>
        <v>Салимянов Руслан</v>
      </c>
      <c r="D54" s="217"/>
      <c r="E54" s="203"/>
      <c r="F54" s="221"/>
      <c r="G54" s="202"/>
      <c r="H54" s="213"/>
      <c r="I54" s="216"/>
      <c r="J54" s="224"/>
      <c r="K54" s="202"/>
      <c r="L54" s="213"/>
      <c r="M54" s="202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ht="12" customHeight="1">
      <c r="A55" s="203"/>
      <c r="B55" s="208"/>
      <c r="C55" s="209">
        <v>13</v>
      </c>
      <c r="D55" s="210">
        <v>4849</v>
      </c>
      <c r="E55" s="222" t="s">
        <v>123</v>
      </c>
      <c r="F55" s="223"/>
      <c r="G55" s="202"/>
      <c r="H55" s="213"/>
      <c r="I55" s="216"/>
      <c r="J55" s="229"/>
      <c r="K55" s="202"/>
      <c r="L55" s="213"/>
      <c r="M55" s="202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ht="12" customHeight="1">
      <c r="A56" s="203">
        <v>26</v>
      </c>
      <c r="B56" s="204">
        <f>сВ!A33</f>
        <v>0</v>
      </c>
      <c r="C56" s="214" t="str">
        <f>сВ!B33</f>
        <v>_</v>
      </c>
      <c r="D56" s="215"/>
      <c r="E56" s="209"/>
      <c r="F56" s="212"/>
      <c r="G56" s="202"/>
      <c r="H56" s="213"/>
      <c r="I56" s="216"/>
      <c r="J56" s="229"/>
      <c r="K56" s="202"/>
      <c r="L56" s="213"/>
      <c r="M56" s="202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ht="12" customHeight="1">
      <c r="A57" s="203"/>
      <c r="B57" s="208"/>
      <c r="C57" s="202"/>
      <c r="D57" s="213"/>
      <c r="E57" s="209">
        <v>23</v>
      </c>
      <c r="F57" s="210">
        <v>6029</v>
      </c>
      <c r="G57" s="211" t="s">
        <v>26</v>
      </c>
      <c r="H57" s="212"/>
      <c r="I57" s="216"/>
      <c r="J57" s="229"/>
      <c r="K57" s="230">
        <v>-31</v>
      </c>
      <c r="L57" s="204">
        <f>IF(L37=J21,J53,IF(L37=J53,J21,0))</f>
        <v>4799</v>
      </c>
      <c r="M57" s="205" t="str">
        <f>IF(M37=K21,K53,IF(M37=K53,K21,0))</f>
        <v>Лончакова Юлия</v>
      </c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ht="12" customHeight="1">
      <c r="A58" s="203">
        <v>23</v>
      </c>
      <c r="B58" s="204">
        <f>сВ!A30</f>
        <v>0</v>
      </c>
      <c r="C58" s="205" t="str">
        <f>сВ!B30</f>
        <v>_</v>
      </c>
      <c r="D58" s="217"/>
      <c r="E58" s="216"/>
      <c r="F58" s="218"/>
      <c r="G58" s="216"/>
      <c r="H58" s="212"/>
      <c r="I58" s="216"/>
      <c r="J58" s="229"/>
      <c r="K58" s="202"/>
      <c r="L58" s="213"/>
      <c r="M58" s="228" t="s">
        <v>50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ht="12" customHeight="1">
      <c r="A59" s="203"/>
      <c r="B59" s="208"/>
      <c r="C59" s="209">
        <v>14</v>
      </c>
      <c r="D59" s="210">
        <v>6029</v>
      </c>
      <c r="E59" s="226" t="s">
        <v>26</v>
      </c>
      <c r="F59" s="220"/>
      <c r="G59" s="216"/>
      <c r="H59" s="212"/>
      <c r="I59" s="216"/>
      <c r="J59" s="229"/>
      <c r="K59" s="202"/>
      <c r="L59" s="213"/>
      <c r="M59" s="202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ht="12" customHeight="1">
      <c r="A60" s="203">
        <v>10</v>
      </c>
      <c r="B60" s="204">
        <f>сВ!A17</f>
        <v>6029</v>
      </c>
      <c r="C60" s="214" t="str">
        <f>сВ!B17</f>
        <v>Фирсов Денис</v>
      </c>
      <c r="D60" s="215"/>
      <c r="E60" s="202"/>
      <c r="F60" s="221"/>
      <c r="G60" s="216"/>
      <c r="H60" s="212"/>
      <c r="I60" s="216"/>
      <c r="J60" s="229"/>
      <c r="K60" s="202"/>
      <c r="L60" s="213"/>
      <c r="M60" s="202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ht="12" customHeight="1">
      <c r="A61" s="203"/>
      <c r="B61" s="208"/>
      <c r="C61" s="202"/>
      <c r="D61" s="213"/>
      <c r="E61" s="202"/>
      <c r="F61" s="221"/>
      <c r="G61" s="209">
        <v>28</v>
      </c>
      <c r="H61" s="210">
        <v>3701</v>
      </c>
      <c r="I61" s="226" t="s">
        <v>143</v>
      </c>
      <c r="J61" s="231"/>
      <c r="K61" s="202"/>
      <c r="L61" s="213"/>
      <c r="M61" s="202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ht="12" customHeight="1">
      <c r="A62" s="203">
        <v>15</v>
      </c>
      <c r="B62" s="204">
        <f>сВ!A22</f>
        <v>5429</v>
      </c>
      <c r="C62" s="205" t="str">
        <f>сВ!B22</f>
        <v>Апсатарова Дарина</v>
      </c>
      <c r="D62" s="217"/>
      <c r="E62" s="202"/>
      <c r="F62" s="221"/>
      <c r="G62" s="216"/>
      <c r="H62" s="218"/>
      <c r="I62" s="202"/>
      <c r="J62" s="202"/>
      <c r="K62" s="202"/>
      <c r="L62" s="213"/>
      <c r="M62" s="202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ht="12" customHeight="1">
      <c r="A63" s="203"/>
      <c r="B63" s="208"/>
      <c r="C63" s="209">
        <v>15</v>
      </c>
      <c r="D63" s="210">
        <v>5429</v>
      </c>
      <c r="E63" s="211" t="s">
        <v>125</v>
      </c>
      <c r="F63" s="223"/>
      <c r="G63" s="216"/>
      <c r="H63" s="220"/>
      <c r="I63" s="203">
        <v>-58</v>
      </c>
      <c r="J63" s="204">
        <f>IF('В2'!N16='В2'!L12,'В2'!L20,IF('В2'!N16='В2'!L20,'В2'!L12,0))</f>
        <v>5700</v>
      </c>
      <c r="K63" s="205" t="str">
        <f>IF('В2'!O16='В2'!M12,'В2'!M20,IF('В2'!O16='В2'!M20,'В2'!M12,0))</f>
        <v>Насыров Эмиль</v>
      </c>
      <c r="L63" s="217"/>
      <c r="M63" s="202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ht="12" customHeight="1">
      <c r="A64" s="203">
        <v>18</v>
      </c>
      <c r="B64" s="204">
        <f>сВ!A25</f>
        <v>788</v>
      </c>
      <c r="C64" s="214" t="str">
        <f>сВ!B25</f>
        <v>Нестеренко Георгий</v>
      </c>
      <c r="D64" s="215"/>
      <c r="E64" s="216"/>
      <c r="F64" s="212"/>
      <c r="G64" s="216"/>
      <c r="H64" s="220"/>
      <c r="I64" s="203"/>
      <c r="J64" s="221"/>
      <c r="K64" s="209">
        <v>61</v>
      </c>
      <c r="L64" s="227">
        <v>5700</v>
      </c>
      <c r="M64" s="211" t="s">
        <v>44</v>
      </c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</row>
    <row r="65" spans="1:25" ht="12" customHeight="1">
      <c r="A65" s="203"/>
      <c r="B65" s="208"/>
      <c r="C65" s="202"/>
      <c r="D65" s="213"/>
      <c r="E65" s="209">
        <v>24</v>
      </c>
      <c r="F65" s="210">
        <v>3701</v>
      </c>
      <c r="G65" s="226" t="s">
        <v>143</v>
      </c>
      <c r="H65" s="220"/>
      <c r="I65" s="203">
        <v>-59</v>
      </c>
      <c r="J65" s="204">
        <f>IF('В2'!N32='В2'!L28,'В2'!L36,IF('В2'!N32='В2'!L36,'В2'!L28,0))</f>
        <v>4063</v>
      </c>
      <c r="K65" s="214" t="str">
        <f>IF('В2'!O32='В2'!M28,'В2'!M36,IF('В2'!O32='В2'!M36,'В2'!M28,0))</f>
        <v>Емельянов Александр</v>
      </c>
      <c r="L65" s="217"/>
      <c r="M65" s="228" t="s">
        <v>53</v>
      </c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</row>
    <row r="66" spans="1:25" ht="12" customHeight="1">
      <c r="A66" s="203">
        <v>31</v>
      </c>
      <c r="B66" s="204">
        <f>сВ!A38</f>
        <v>0</v>
      </c>
      <c r="C66" s="205" t="str">
        <f>сВ!B38</f>
        <v>_</v>
      </c>
      <c r="D66" s="217"/>
      <c r="E66" s="216"/>
      <c r="F66" s="218"/>
      <c r="G66" s="202"/>
      <c r="H66" s="213"/>
      <c r="I66" s="202"/>
      <c r="J66" s="213"/>
      <c r="K66" s="203">
        <v>-61</v>
      </c>
      <c r="L66" s="204">
        <f>IF(L64=J63,J65,IF(L64=J65,J63,0))</f>
        <v>4063</v>
      </c>
      <c r="M66" s="205" t="str">
        <f>IF(M64=K63,K65,IF(M64=K65,K63,0))</f>
        <v>Емельянов Александр</v>
      </c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</row>
    <row r="67" spans="1:25" ht="12" customHeight="1">
      <c r="A67" s="203"/>
      <c r="B67" s="208"/>
      <c r="C67" s="209">
        <v>16</v>
      </c>
      <c r="D67" s="210">
        <v>3701</v>
      </c>
      <c r="E67" s="226" t="s">
        <v>143</v>
      </c>
      <c r="F67" s="220"/>
      <c r="G67" s="202"/>
      <c r="H67" s="213"/>
      <c r="I67" s="202"/>
      <c r="J67" s="213"/>
      <c r="K67" s="202"/>
      <c r="L67" s="213"/>
      <c r="M67" s="228" t="s">
        <v>55</v>
      </c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</row>
    <row r="68" spans="1:25" ht="12" customHeight="1">
      <c r="A68" s="203">
        <v>2</v>
      </c>
      <c r="B68" s="204">
        <f>сВ!A9</f>
        <v>3701</v>
      </c>
      <c r="C68" s="214" t="str">
        <f>сВ!B9</f>
        <v>Байрамалов Константин</v>
      </c>
      <c r="D68" s="215"/>
      <c r="E68" s="202"/>
      <c r="F68" s="221"/>
      <c r="G68" s="202"/>
      <c r="H68" s="213"/>
      <c r="I68" s="203">
        <v>-56</v>
      </c>
      <c r="J68" s="204">
        <f>IF('В2'!L12='В2'!J8,'В2'!J16,IF('В2'!L12='В2'!J16,'В2'!J8,0))</f>
        <v>4849</v>
      </c>
      <c r="K68" s="205" t="str">
        <f>IF('В2'!M12='В2'!K8,'В2'!K16,IF('В2'!M12='В2'!K16,'В2'!K8,0))</f>
        <v>Салимянов Руслан</v>
      </c>
      <c r="L68" s="217"/>
      <c r="M68" s="202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  <row r="69" spans="1:25" ht="12" customHeight="1">
      <c r="A69" s="203"/>
      <c r="B69" s="208"/>
      <c r="C69" s="202"/>
      <c r="D69" s="213"/>
      <c r="E69" s="202"/>
      <c r="F69" s="221"/>
      <c r="G69" s="202"/>
      <c r="H69" s="213"/>
      <c r="I69" s="203"/>
      <c r="J69" s="221"/>
      <c r="K69" s="209">
        <v>62</v>
      </c>
      <c r="L69" s="227">
        <v>4849</v>
      </c>
      <c r="M69" s="211" t="s">
        <v>123</v>
      </c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</row>
    <row r="70" spans="1:25" ht="12" customHeight="1">
      <c r="A70" s="203">
        <v>-52</v>
      </c>
      <c r="B70" s="204">
        <f>IF('В2'!J8='В2'!H6,'В2'!H10,IF('В2'!J8='В2'!H10,'В2'!H6,0))</f>
        <v>6096</v>
      </c>
      <c r="C70" s="205" t="str">
        <f>IF('В2'!K8='В2'!I6,'В2'!I10,IF('В2'!K8='В2'!I10,'В2'!I6,0))</f>
        <v>Небера Максим</v>
      </c>
      <c r="D70" s="217"/>
      <c r="E70" s="202"/>
      <c r="F70" s="221"/>
      <c r="G70" s="202"/>
      <c r="H70" s="213"/>
      <c r="I70" s="203">
        <v>-57</v>
      </c>
      <c r="J70" s="204">
        <f>IF('В2'!L28='В2'!J24,'В2'!J32,IF('В2'!L28='В2'!J32,'В2'!J24,0))</f>
        <v>6029</v>
      </c>
      <c r="K70" s="214" t="str">
        <f>IF('В2'!M28='В2'!K24,'В2'!K32,IF('В2'!M28='В2'!K32,'В2'!K24,0))</f>
        <v>Фирсов Денис</v>
      </c>
      <c r="L70" s="217"/>
      <c r="M70" s="228" t="s">
        <v>54</v>
      </c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</row>
    <row r="71" spans="1:25" ht="12" customHeight="1">
      <c r="A71" s="203"/>
      <c r="B71" s="208"/>
      <c r="C71" s="209">
        <v>63</v>
      </c>
      <c r="D71" s="227">
        <v>6096</v>
      </c>
      <c r="E71" s="211" t="s">
        <v>24</v>
      </c>
      <c r="F71" s="223"/>
      <c r="G71" s="202"/>
      <c r="H71" s="213"/>
      <c r="I71" s="203"/>
      <c r="J71" s="221"/>
      <c r="K71" s="203">
        <v>-62</v>
      </c>
      <c r="L71" s="204">
        <f>IF(L69=J68,J70,IF(L69=J70,J68,0))</f>
        <v>6029</v>
      </c>
      <c r="M71" s="205" t="str">
        <f>IF(M69=K68,K70,IF(M69=K70,K68,0))</f>
        <v>Фирсов Денис</v>
      </c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</row>
    <row r="72" spans="1:25" ht="12" customHeight="1">
      <c r="A72" s="203">
        <v>-53</v>
      </c>
      <c r="B72" s="204">
        <f>IF('В2'!J16='В2'!H14,'В2'!H18,IF('В2'!J16='В2'!H18,'В2'!H14,0))</f>
        <v>6409</v>
      </c>
      <c r="C72" s="214" t="str">
        <f>IF('В2'!K16='В2'!I14,'В2'!I18,IF('В2'!K16='В2'!I18,'В2'!I14,0))</f>
        <v>Муратова Аделина</v>
      </c>
      <c r="D72" s="215"/>
      <c r="E72" s="216"/>
      <c r="F72" s="212"/>
      <c r="G72" s="232"/>
      <c r="H72" s="212"/>
      <c r="I72" s="203"/>
      <c r="J72" s="221"/>
      <c r="K72" s="202"/>
      <c r="L72" s="213"/>
      <c r="M72" s="228" t="s">
        <v>56</v>
      </c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</row>
    <row r="73" spans="1:25" ht="12" customHeight="1">
      <c r="A73" s="203"/>
      <c r="B73" s="208"/>
      <c r="C73" s="202"/>
      <c r="D73" s="213"/>
      <c r="E73" s="209">
        <v>65</v>
      </c>
      <c r="F73" s="227">
        <v>4822</v>
      </c>
      <c r="G73" s="211" t="s">
        <v>147</v>
      </c>
      <c r="H73" s="212"/>
      <c r="I73" s="203">
        <v>-63</v>
      </c>
      <c r="J73" s="204">
        <f>IF(D71=B70,B72,IF(D71=B72,B70,0))</f>
        <v>6409</v>
      </c>
      <c r="K73" s="205" t="str">
        <f>IF(E71=C70,C72,IF(E71=C72,C70,0))</f>
        <v>Муратова Аделина</v>
      </c>
      <c r="L73" s="217"/>
      <c r="M73" s="202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</row>
    <row r="74" spans="1:25" ht="12" customHeight="1">
      <c r="A74" s="203">
        <v>-54</v>
      </c>
      <c r="B74" s="204">
        <f>IF('В2'!J24='В2'!H22,'В2'!H26,IF('В2'!J24='В2'!H26,'В2'!H22,0))</f>
        <v>4822</v>
      </c>
      <c r="C74" s="205" t="str">
        <f>IF('В2'!K24='В2'!I22,'В2'!I26,IF('В2'!K24='В2'!I26,'В2'!I22,0))</f>
        <v>Хомутов Максим</v>
      </c>
      <c r="D74" s="217"/>
      <c r="E74" s="216"/>
      <c r="F74" s="212"/>
      <c r="G74" s="233" t="s">
        <v>79</v>
      </c>
      <c r="H74" s="234"/>
      <c r="I74" s="203"/>
      <c r="J74" s="221"/>
      <c r="K74" s="209">
        <v>66</v>
      </c>
      <c r="L74" s="227">
        <v>6409</v>
      </c>
      <c r="M74" s="211" t="s">
        <v>45</v>
      </c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</row>
    <row r="75" spans="1:25" ht="12" customHeight="1">
      <c r="A75" s="203"/>
      <c r="B75" s="208"/>
      <c r="C75" s="209">
        <v>64</v>
      </c>
      <c r="D75" s="227">
        <v>4822</v>
      </c>
      <c r="E75" s="226" t="s">
        <v>147</v>
      </c>
      <c r="F75" s="212"/>
      <c r="G75" s="235"/>
      <c r="H75" s="213"/>
      <c r="I75" s="203">
        <v>-64</v>
      </c>
      <c r="J75" s="204">
        <f>IF(D75=B74,B76,IF(D75=B76,B74,0))</f>
        <v>2616</v>
      </c>
      <c r="K75" s="214" t="str">
        <f>IF(E75=C74,C76,IF(E75=C76,C74,0))</f>
        <v>Ишметов Александр</v>
      </c>
      <c r="L75" s="217"/>
      <c r="M75" s="228" t="s">
        <v>81</v>
      </c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</row>
    <row r="76" spans="1:25" ht="12" customHeight="1">
      <c r="A76" s="203">
        <v>-55</v>
      </c>
      <c r="B76" s="204">
        <f>IF('В2'!J32='В2'!H30,'В2'!H34,IF('В2'!J32='В2'!H34,'В2'!H30,0))</f>
        <v>2616</v>
      </c>
      <c r="C76" s="214" t="str">
        <f>IF('В2'!K32='В2'!I30,'В2'!I34,IF('В2'!K32='В2'!I34,'В2'!I30,0))</f>
        <v>Ишметов Александр</v>
      </c>
      <c r="D76" s="217"/>
      <c r="E76" s="203">
        <v>-65</v>
      </c>
      <c r="F76" s="204">
        <f>IF(F73=D71,D75,IF(F73=D75,D71,0))</f>
        <v>6096</v>
      </c>
      <c r="G76" s="205" t="str">
        <f>IF(G73=E71,E75,IF(G73=E75,E71,0))</f>
        <v>Небера Максим</v>
      </c>
      <c r="H76" s="217"/>
      <c r="I76" s="202"/>
      <c r="J76" s="202"/>
      <c r="K76" s="203">
        <v>-66</v>
      </c>
      <c r="L76" s="204">
        <f>IF(L74=J73,J75,IF(L74=J75,J73,0))</f>
        <v>2616</v>
      </c>
      <c r="M76" s="205" t="str">
        <f>IF(M74=K73,K75,IF(M74=K75,K73,0))</f>
        <v>Ишметов Александр</v>
      </c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</row>
    <row r="77" spans="1:25" ht="12" customHeight="1">
      <c r="A77" s="203"/>
      <c r="B77" s="236"/>
      <c r="C77" s="202"/>
      <c r="D77" s="213"/>
      <c r="E77" s="202"/>
      <c r="F77" s="213"/>
      <c r="G77" s="228" t="s">
        <v>80</v>
      </c>
      <c r="H77" s="237"/>
      <c r="I77" s="202"/>
      <c r="J77" s="202"/>
      <c r="K77" s="202"/>
      <c r="L77" s="213"/>
      <c r="M77" s="228" t="s">
        <v>82</v>
      </c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</row>
    <row r="78" spans="1:25" ht="9" customHeight="1">
      <c r="A78" s="238"/>
      <c r="B78" s="239"/>
      <c r="C78" s="238"/>
      <c r="D78" s="240"/>
      <c r="E78" s="238"/>
      <c r="F78" s="240"/>
      <c r="G78" s="238"/>
      <c r="H78" s="240"/>
      <c r="I78" s="238"/>
      <c r="J78" s="238"/>
      <c r="K78" s="238"/>
      <c r="L78" s="240"/>
      <c r="M78" s="238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5" ht="9" customHeight="1">
      <c r="A79" s="238"/>
      <c r="B79" s="239"/>
      <c r="C79" s="238"/>
      <c r="D79" s="240"/>
      <c r="E79" s="238"/>
      <c r="F79" s="240"/>
      <c r="G79" s="238"/>
      <c r="H79" s="240"/>
      <c r="I79" s="238"/>
      <c r="J79" s="238"/>
      <c r="K79" s="238"/>
      <c r="L79" s="240"/>
      <c r="M79" s="238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</row>
    <row r="80" spans="1:25" ht="9" customHeight="1">
      <c r="A80" s="241"/>
      <c r="B80" s="91"/>
      <c r="C80" s="241"/>
      <c r="D80" s="242"/>
      <c r="E80" s="241"/>
      <c r="F80" s="242"/>
      <c r="G80" s="241"/>
      <c r="H80" s="242"/>
      <c r="I80" s="241"/>
      <c r="J80" s="241"/>
      <c r="K80" s="241"/>
      <c r="L80" s="242"/>
      <c r="M80" s="241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</row>
    <row r="81" spans="1:25" ht="12.75">
      <c r="A81" s="241"/>
      <c r="B81" s="91"/>
      <c r="C81" s="241"/>
      <c r="D81" s="242"/>
      <c r="E81" s="241"/>
      <c r="F81" s="242"/>
      <c r="G81" s="241"/>
      <c r="H81" s="242"/>
      <c r="I81" s="241"/>
      <c r="J81" s="241"/>
      <c r="K81" s="241"/>
      <c r="L81" s="242"/>
      <c r="M81" s="241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</row>
    <row r="82" spans="1:13" ht="12.75">
      <c r="A82" s="238"/>
      <c r="B82" s="239"/>
      <c r="C82" s="238"/>
      <c r="D82" s="240"/>
      <c r="E82" s="238"/>
      <c r="F82" s="240"/>
      <c r="G82" s="238"/>
      <c r="H82" s="240"/>
      <c r="I82" s="238"/>
      <c r="J82" s="238"/>
      <c r="K82" s="238"/>
      <c r="L82" s="240"/>
      <c r="M82" s="238"/>
    </row>
    <row r="83" spans="1:13" ht="12.75">
      <c r="A83" s="238"/>
      <c r="B83" s="238"/>
      <c r="C83" s="238"/>
      <c r="D83" s="240"/>
      <c r="E83" s="238"/>
      <c r="F83" s="240"/>
      <c r="G83" s="238"/>
      <c r="H83" s="240"/>
      <c r="I83" s="238"/>
      <c r="J83" s="238"/>
      <c r="K83" s="238"/>
      <c r="L83" s="240"/>
      <c r="M83" s="238"/>
    </row>
    <row r="84" spans="1:13" ht="12.75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</row>
    <row r="85" spans="1:13" ht="12.75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</row>
    <row r="86" spans="1:13" ht="12.75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</row>
    <row r="87" spans="1:13" ht="12.75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</row>
    <row r="88" spans="1:13" ht="12.75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</row>
    <row r="89" spans="1:13" ht="12.75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</row>
    <row r="90" spans="1:13" ht="12.75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</row>
    <row r="91" spans="1:13" ht="12.75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</row>
    <row r="92" spans="1:13" ht="12.75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</row>
    <row r="93" spans="1:13" ht="12.75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</row>
    <row r="94" spans="1:13" ht="12.75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</row>
    <row r="95" spans="1:13" ht="12.75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</row>
    <row r="96" spans="1:13" ht="12.75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</row>
    <row r="97" spans="1:13" ht="12.75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</row>
    <row r="98" spans="1:13" ht="12.75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</row>
    <row r="99" spans="1:13" ht="12.75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</row>
    <row r="100" spans="1:13" ht="12.75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</row>
    <row r="101" spans="1:13" ht="12.75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</row>
    <row r="102" spans="1:13" ht="12.75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1:13" ht="12.75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</row>
    <row r="104" spans="1:13" ht="12.75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</row>
    <row r="105" spans="1:13" ht="12.75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</row>
    <row r="106" spans="1:13" ht="12.7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3" ht="12.75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</row>
    <row r="108" spans="1:13" ht="12.75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</row>
    <row r="109" spans="1:13" ht="12.75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</row>
    <row r="110" spans="1:13" ht="12.75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</row>
    <row r="111" spans="1:13" ht="12.75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</row>
    <row r="112" spans="1:13" ht="12.75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</row>
    <row r="113" spans="1:13" ht="12.75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</row>
    <row r="114" spans="1:13" ht="12.75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</row>
    <row r="115" spans="1:13" ht="12.75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</row>
    <row r="116" spans="1:13" ht="12.75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AJ2"/>
    </sheetView>
  </sheetViews>
  <sheetFormatPr defaultColWidth="9.00390625" defaultRowHeight="12.75"/>
  <cols>
    <col min="1" max="1" width="4.375" style="243" customWidth="1"/>
    <col min="2" max="2" width="4.75390625" style="243" customWidth="1"/>
    <col min="3" max="3" width="12.75390625" style="243" customWidth="1"/>
    <col min="4" max="4" width="3.75390625" style="243" customWidth="1"/>
    <col min="5" max="5" width="10.75390625" style="243" customWidth="1"/>
    <col min="6" max="6" width="3.75390625" style="243" customWidth="1"/>
    <col min="7" max="7" width="9.75390625" style="243" customWidth="1"/>
    <col min="8" max="8" width="3.75390625" style="243" customWidth="1"/>
    <col min="9" max="9" width="9.75390625" style="243" customWidth="1"/>
    <col min="10" max="10" width="3.75390625" style="243" customWidth="1"/>
    <col min="11" max="11" width="9.75390625" style="243" customWidth="1"/>
    <col min="12" max="12" width="3.75390625" style="243" customWidth="1"/>
    <col min="13" max="13" width="10.75390625" style="243" customWidth="1"/>
    <col min="14" max="14" width="3.75390625" style="243" customWidth="1"/>
    <col min="15" max="15" width="10.75390625" style="243" customWidth="1"/>
    <col min="16" max="16" width="3.75390625" style="243" customWidth="1"/>
    <col min="17" max="17" width="9.75390625" style="243" customWidth="1"/>
    <col min="18" max="18" width="5.75390625" style="243" customWidth="1"/>
    <col min="19" max="19" width="4.75390625" style="243" customWidth="1"/>
    <col min="20" max="16384" width="9.125" style="243" customWidth="1"/>
  </cols>
  <sheetData>
    <row r="1" spans="1:19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20.25">
      <c r="A3" s="289" t="str">
        <f>'В1'!A3</f>
        <v>LX Личный Чемпионат Республики Башкортостан. 25-й  тур. Высшая лига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19" ht="19.5" customHeight="1">
      <c r="A4" s="290" t="str">
        <f>'В1'!A4:M4</f>
        <v>ДЕНЬ МОЛОДЕЖИ РОССИИ 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ht="1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27" ht="12.75" customHeight="1">
      <c r="A6" s="142">
        <v>-1</v>
      </c>
      <c r="B6" s="245">
        <f>IF('В1'!D7='В1'!B6,'В1'!B8,IF('В1'!D7='В1'!B8,'В1'!B6,0))</f>
        <v>0</v>
      </c>
      <c r="C6" s="144" t="str">
        <f>IF('В1'!E7='В1'!C6,'В1'!C8,IF('В1'!E7='В1'!C8,'В1'!C6,0))</f>
        <v>_</v>
      </c>
      <c r="D6" s="145"/>
      <c r="E6" s="141"/>
      <c r="F6" s="141"/>
      <c r="G6" s="142">
        <v>-25</v>
      </c>
      <c r="H6" s="245">
        <f>IF('В1'!H13='В1'!F9,'В1'!F17,IF('В1'!H13='В1'!F17,'В1'!F9,0))</f>
        <v>6096</v>
      </c>
      <c r="I6" s="144" t="str">
        <f>IF('В1'!I13='В1'!G9,'В1'!G17,IF('В1'!I13='В1'!G17,'В1'!G9,0))</f>
        <v>Небера Максим</v>
      </c>
      <c r="J6" s="145"/>
      <c r="K6" s="141"/>
      <c r="L6" s="141"/>
      <c r="M6" s="141"/>
      <c r="N6" s="141"/>
      <c r="O6" s="141"/>
      <c r="P6" s="141"/>
      <c r="Q6" s="141"/>
      <c r="R6" s="141"/>
      <c r="S6" s="141"/>
      <c r="T6" s="127"/>
      <c r="U6" s="127"/>
      <c r="V6" s="127"/>
      <c r="W6" s="127"/>
      <c r="X6" s="127"/>
      <c r="Y6" s="127"/>
      <c r="Z6" s="127"/>
      <c r="AA6" s="127"/>
    </row>
    <row r="7" spans="1:27" ht="12.75" customHeight="1">
      <c r="A7" s="142"/>
      <c r="B7" s="142"/>
      <c r="C7" s="147">
        <v>32</v>
      </c>
      <c r="D7" s="246">
        <v>6556</v>
      </c>
      <c r="E7" s="161" t="s">
        <v>46</v>
      </c>
      <c r="F7" s="155"/>
      <c r="G7" s="141"/>
      <c r="H7" s="141"/>
      <c r="I7" s="154"/>
      <c r="J7" s="155"/>
      <c r="K7" s="141"/>
      <c r="L7" s="141"/>
      <c r="M7" s="141"/>
      <c r="N7" s="141"/>
      <c r="O7" s="141"/>
      <c r="P7" s="141"/>
      <c r="Q7" s="141"/>
      <c r="R7" s="141"/>
      <c r="S7" s="141"/>
      <c r="T7" s="127"/>
      <c r="U7" s="127"/>
      <c r="V7" s="127"/>
      <c r="W7" s="127"/>
      <c r="X7" s="127"/>
      <c r="Y7" s="127"/>
      <c r="Z7" s="127"/>
      <c r="AA7" s="127"/>
    </row>
    <row r="8" spans="1:27" ht="12.75" customHeight="1">
      <c r="A8" s="142">
        <v>-2</v>
      </c>
      <c r="B8" s="245">
        <f>IF('В1'!D11='В1'!B10,'В1'!B12,IF('В1'!D11='В1'!B12,'В1'!B10,0))</f>
        <v>6556</v>
      </c>
      <c r="C8" s="152" t="str">
        <f>IF('В1'!E11='В1'!C10,'В1'!C12,IF('В1'!E11='В1'!C12,'В1'!C10,0))</f>
        <v>Шангареева Эльмира</v>
      </c>
      <c r="D8" s="247"/>
      <c r="E8" s="147">
        <v>40</v>
      </c>
      <c r="F8" s="246">
        <v>5429</v>
      </c>
      <c r="G8" s="161" t="s">
        <v>125</v>
      </c>
      <c r="H8" s="155"/>
      <c r="I8" s="147">
        <v>52</v>
      </c>
      <c r="J8" s="246">
        <v>4849</v>
      </c>
      <c r="K8" s="161" t="s">
        <v>123</v>
      </c>
      <c r="L8" s="155"/>
      <c r="M8" s="141"/>
      <c r="N8" s="141"/>
      <c r="O8" s="141"/>
      <c r="P8" s="141"/>
      <c r="Q8" s="141"/>
      <c r="R8" s="141"/>
      <c r="S8" s="141"/>
      <c r="T8" s="127"/>
      <c r="U8" s="127"/>
      <c r="V8" s="127"/>
      <c r="W8" s="127"/>
      <c r="X8" s="127"/>
      <c r="Y8" s="127"/>
      <c r="Z8" s="127"/>
      <c r="AA8" s="127"/>
    </row>
    <row r="9" spans="1:27" ht="12.75" customHeight="1">
      <c r="A9" s="142"/>
      <c r="B9" s="142"/>
      <c r="C9" s="142">
        <v>-24</v>
      </c>
      <c r="D9" s="245">
        <f>IF('В1'!F65='В1'!D63,'В1'!D67,IF('В1'!F65='В1'!D67,'В1'!D63,0))</f>
        <v>5429</v>
      </c>
      <c r="E9" s="152" t="str">
        <f>IF('В1'!G65='В1'!E63,'В1'!E67,IF('В1'!G65='В1'!E67,'В1'!E63,0))</f>
        <v>Апсатарова Дарина</v>
      </c>
      <c r="F9" s="169"/>
      <c r="G9" s="154"/>
      <c r="H9" s="166"/>
      <c r="I9" s="154"/>
      <c r="J9" s="164"/>
      <c r="K9" s="154"/>
      <c r="L9" s="155"/>
      <c r="M9" s="141"/>
      <c r="N9" s="141"/>
      <c r="O9" s="141"/>
      <c r="P9" s="141"/>
      <c r="Q9" s="141"/>
      <c r="R9" s="141"/>
      <c r="S9" s="141"/>
      <c r="T9" s="127"/>
      <c r="U9" s="127"/>
      <c r="V9" s="127"/>
      <c r="W9" s="127"/>
      <c r="X9" s="127"/>
      <c r="Y9" s="127"/>
      <c r="Z9" s="127"/>
      <c r="AA9" s="127"/>
    </row>
    <row r="10" spans="1:27" ht="12.75" customHeight="1">
      <c r="A10" s="142">
        <v>-3</v>
      </c>
      <c r="B10" s="245">
        <f>IF('В1'!D15='В1'!B14,'В1'!B16,IF('В1'!D15='В1'!B16,'В1'!B14,0))</f>
        <v>0</v>
      </c>
      <c r="C10" s="144" t="str">
        <f>IF('В1'!E15='В1'!C14,'В1'!C16,IF('В1'!E15='В1'!C16,'В1'!C14,0))</f>
        <v>_</v>
      </c>
      <c r="D10" s="248"/>
      <c r="E10" s="141"/>
      <c r="F10" s="141"/>
      <c r="G10" s="147">
        <v>48</v>
      </c>
      <c r="H10" s="249">
        <v>4849</v>
      </c>
      <c r="I10" s="250" t="s">
        <v>123</v>
      </c>
      <c r="J10" s="166"/>
      <c r="K10" s="154"/>
      <c r="L10" s="155"/>
      <c r="M10" s="141"/>
      <c r="N10" s="141"/>
      <c r="O10" s="141"/>
      <c r="P10" s="141"/>
      <c r="Q10" s="141"/>
      <c r="R10" s="141"/>
      <c r="S10" s="141"/>
      <c r="T10" s="127"/>
      <c r="U10" s="127"/>
      <c r="V10" s="127"/>
      <c r="W10" s="127"/>
      <c r="X10" s="127"/>
      <c r="Y10" s="127"/>
      <c r="Z10" s="127"/>
      <c r="AA10" s="127"/>
    </row>
    <row r="11" spans="1:27" ht="12.75" customHeight="1">
      <c r="A11" s="142"/>
      <c r="B11" s="142"/>
      <c r="C11" s="147">
        <v>33</v>
      </c>
      <c r="D11" s="246"/>
      <c r="E11" s="161"/>
      <c r="F11" s="155"/>
      <c r="G11" s="147"/>
      <c r="H11" s="174"/>
      <c r="I11" s="155"/>
      <c r="J11" s="155"/>
      <c r="K11" s="154"/>
      <c r="L11" s="155"/>
      <c r="M11" s="141"/>
      <c r="N11" s="141"/>
      <c r="O11" s="141"/>
      <c r="P11" s="141"/>
      <c r="Q11" s="141"/>
      <c r="R11" s="141"/>
      <c r="S11" s="141"/>
      <c r="T11" s="127"/>
      <c r="U11" s="127"/>
      <c r="V11" s="127"/>
      <c r="W11" s="127"/>
      <c r="X11" s="127"/>
      <c r="Y11" s="127"/>
      <c r="Z11" s="127"/>
      <c r="AA11" s="127"/>
    </row>
    <row r="12" spans="1:27" ht="12.75" customHeight="1">
      <c r="A12" s="142">
        <v>-4</v>
      </c>
      <c r="B12" s="245">
        <f>IF('В1'!D19='В1'!B18,'В1'!B20,IF('В1'!D19='В1'!B20,'В1'!B18,0))</f>
        <v>0</v>
      </c>
      <c r="C12" s="152" t="str">
        <f>IF('В1'!E19='В1'!C18,'В1'!C20,IF('В1'!E19='В1'!C20,'В1'!C18,0))</f>
        <v>_</v>
      </c>
      <c r="D12" s="247"/>
      <c r="E12" s="147">
        <v>41</v>
      </c>
      <c r="F12" s="246">
        <v>4849</v>
      </c>
      <c r="G12" s="251" t="s">
        <v>123</v>
      </c>
      <c r="H12" s="174"/>
      <c r="I12" s="155"/>
      <c r="J12" s="155"/>
      <c r="K12" s="147">
        <v>56</v>
      </c>
      <c r="L12" s="246">
        <v>5700</v>
      </c>
      <c r="M12" s="161" t="s">
        <v>44</v>
      </c>
      <c r="N12" s="155"/>
      <c r="O12" s="155"/>
      <c r="P12" s="155"/>
      <c r="Q12" s="141"/>
      <c r="R12" s="141"/>
      <c r="S12" s="141"/>
      <c r="T12" s="127"/>
      <c r="U12" s="127"/>
      <c r="V12" s="127"/>
      <c r="W12" s="127"/>
      <c r="X12" s="127"/>
      <c r="Y12" s="127"/>
      <c r="Z12" s="127"/>
      <c r="AA12" s="127"/>
    </row>
    <row r="13" spans="1:27" ht="12.75" customHeight="1">
      <c r="A13" s="142"/>
      <c r="B13" s="142"/>
      <c r="C13" s="142">
        <v>-23</v>
      </c>
      <c r="D13" s="245">
        <f>IF('В1'!F57='В1'!D55,'В1'!D59,IF('В1'!F57='В1'!D59,'В1'!D55,0))</f>
        <v>4849</v>
      </c>
      <c r="E13" s="152" t="str">
        <f>IF('В1'!G57='В1'!E55,'В1'!E59,IF('В1'!G57='В1'!E59,'В1'!E55,0))</f>
        <v>Салимянов Руслан</v>
      </c>
      <c r="F13" s="169"/>
      <c r="G13" s="142"/>
      <c r="H13" s="142"/>
      <c r="I13" s="155"/>
      <c r="J13" s="155"/>
      <c r="K13" s="154"/>
      <c r="L13" s="164"/>
      <c r="M13" s="154"/>
      <c r="N13" s="155"/>
      <c r="O13" s="155"/>
      <c r="P13" s="155"/>
      <c r="Q13" s="141"/>
      <c r="R13" s="141"/>
      <c r="S13" s="141"/>
      <c r="T13" s="127"/>
      <c r="U13" s="127"/>
      <c r="V13" s="127"/>
      <c r="W13" s="127"/>
      <c r="X13" s="127"/>
      <c r="Y13" s="127"/>
      <c r="Z13" s="127"/>
      <c r="AA13" s="127"/>
    </row>
    <row r="14" spans="1:27" ht="12.75" customHeight="1">
      <c r="A14" s="142">
        <v>-5</v>
      </c>
      <c r="B14" s="245">
        <f>IF('В1'!D23='В1'!B22,'В1'!B24,IF('В1'!D23='В1'!B24,'В1'!B22,0))</f>
        <v>0</v>
      </c>
      <c r="C14" s="144" t="str">
        <f>IF('В1'!E23='В1'!C22,'В1'!C24,IF('В1'!E23='В1'!C24,'В1'!C22,0))</f>
        <v>_</v>
      </c>
      <c r="D14" s="248"/>
      <c r="E14" s="141"/>
      <c r="F14" s="141"/>
      <c r="G14" s="142">
        <v>-26</v>
      </c>
      <c r="H14" s="245">
        <f>IF('В1'!H29='В1'!F25,'В1'!F33,IF('В1'!H29='В1'!F33,'В1'!F25,0))</f>
        <v>5700</v>
      </c>
      <c r="I14" s="144" t="str">
        <f>IF('В1'!I29='В1'!G25,'В1'!G33,IF('В1'!I29='В1'!G33,'В1'!G25,0))</f>
        <v>Насыров Эмиль</v>
      </c>
      <c r="J14" s="145"/>
      <c r="K14" s="154"/>
      <c r="L14" s="166"/>
      <c r="M14" s="154"/>
      <c r="N14" s="155"/>
      <c r="O14" s="155"/>
      <c r="P14" s="155"/>
      <c r="Q14" s="141"/>
      <c r="R14" s="141"/>
      <c r="S14" s="141"/>
      <c r="T14" s="127"/>
      <c r="U14" s="127"/>
      <c r="V14" s="127"/>
      <c r="W14" s="127"/>
      <c r="X14" s="127"/>
      <c r="Y14" s="127"/>
      <c r="Z14" s="127"/>
      <c r="AA14" s="127"/>
    </row>
    <row r="15" spans="1:27" ht="12.75" customHeight="1">
      <c r="A15" s="142"/>
      <c r="B15" s="142"/>
      <c r="C15" s="147">
        <v>34</v>
      </c>
      <c r="D15" s="246"/>
      <c r="E15" s="161"/>
      <c r="F15" s="155"/>
      <c r="G15" s="142"/>
      <c r="H15" s="142"/>
      <c r="I15" s="154"/>
      <c r="J15" s="155"/>
      <c r="K15" s="154"/>
      <c r="L15" s="166"/>
      <c r="M15" s="154"/>
      <c r="N15" s="155"/>
      <c r="O15" s="155"/>
      <c r="P15" s="155"/>
      <c r="Q15" s="141"/>
      <c r="R15" s="141"/>
      <c r="S15" s="141"/>
      <c r="T15" s="127"/>
      <c r="U15" s="127"/>
      <c r="V15" s="127"/>
      <c r="W15" s="127"/>
      <c r="X15" s="127"/>
      <c r="Y15" s="127"/>
      <c r="Z15" s="127"/>
      <c r="AA15" s="127"/>
    </row>
    <row r="16" spans="1:27" ht="12.75" customHeight="1">
      <c r="A16" s="142">
        <v>-6</v>
      </c>
      <c r="B16" s="245">
        <f>IF('В1'!D27='В1'!B26,'В1'!B28,IF('В1'!D27='В1'!B28,'В1'!B26,0))</f>
        <v>0</v>
      </c>
      <c r="C16" s="152" t="str">
        <f>IF('В1'!E27='В1'!C26,'В1'!C28,IF('В1'!E27='В1'!C28,'В1'!C26,0))</f>
        <v>_</v>
      </c>
      <c r="D16" s="247"/>
      <c r="E16" s="147">
        <v>42</v>
      </c>
      <c r="F16" s="246">
        <v>5235</v>
      </c>
      <c r="G16" s="252" t="s">
        <v>72</v>
      </c>
      <c r="H16" s="174"/>
      <c r="I16" s="147">
        <v>53</v>
      </c>
      <c r="J16" s="246">
        <v>5700</v>
      </c>
      <c r="K16" s="250" t="s">
        <v>44</v>
      </c>
      <c r="L16" s="166"/>
      <c r="M16" s="147">
        <v>58</v>
      </c>
      <c r="N16" s="246">
        <v>3701</v>
      </c>
      <c r="O16" s="161" t="s">
        <v>143</v>
      </c>
      <c r="P16" s="155"/>
      <c r="Q16" s="141"/>
      <c r="R16" s="141"/>
      <c r="S16" s="141"/>
      <c r="T16" s="127"/>
      <c r="U16" s="127"/>
      <c r="V16" s="127"/>
      <c r="W16" s="127"/>
      <c r="X16" s="127"/>
      <c r="Y16" s="127"/>
      <c r="Z16" s="127"/>
      <c r="AA16" s="127"/>
    </row>
    <row r="17" spans="1:27" ht="12.75" customHeight="1">
      <c r="A17" s="142"/>
      <c r="B17" s="142"/>
      <c r="C17" s="142">
        <v>-22</v>
      </c>
      <c r="D17" s="245">
        <f>IF('В1'!F49='В1'!D47,'В1'!D51,IF('В1'!F49='В1'!D51,'В1'!D47,0))</f>
        <v>5235</v>
      </c>
      <c r="E17" s="152" t="str">
        <f>IF('В1'!G49='В1'!E47,'В1'!E51,IF('В1'!G49='В1'!E51,'В1'!E47,0))</f>
        <v>Петухова Надежда</v>
      </c>
      <c r="F17" s="169"/>
      <c r="G17" s="147"/>
      <c r="H17" s="166"/>
      <c r="I17" s="154"/>
      <c r="J17" s="164"/>
      <c r="K17" s="141"/>
      <c r="L17" s="141"/>
      <c r="M17" s="154"/>
      <c r="N17" s="164"/>
      <c r="O17" s="154"/>
      <c r="P17" s="155"/>
      <c r="Q17" s="141"/>
      <c r="R17" s="141"/>
      <c r="S17" s="141"/>
      <c r="T17" s="127"/>
      <c r="U17" s="127"/>
      <c r="V17" s="127"/>
      <c r="W17" s="127"/>
      <c r="X17" s="127"/>
      <c r="Y17" s="127"/>
      <c r="Z17" s="127"/>
      <c r="AA17" s="127"/>
    </row>
    <row r="18" spans="1:27" ht="12.75" customHeight="1">
      <c r="A18" s="142">
        <v>-7</v>
      </c>
      <c r="B18" s="245">
        <f>IF('В1'!D31='В1'!B30,'В1'!B32,IF('В1'!D31='В1'!B32,'В1'!B30,0))</f>
        <v>5436</v>
      </c>
      <c r="C18" s="144" t="str">
        <f>IF('В1'!E31='В1'!C30,'В1'!C32,IF('В1'!E31='В1'!C32,'В1'!C30,0))</f>
        <v>Галин Рамис</v>
      </c>
      <c r="D18" s="248"/>
      <c r="E18" s="141"/>
      <c r="F18" s="141"/>
      <c r="G18" s="147">
        <v>49</v>
      </c>
      <c r="H18" s="249">
        <v>6409</v>
      </c>
      <c r="I18" s="250" t="s">
        <v>45</v>
      </c>
      <c r="J18" s="166"/>
      <c r="K18" s="141"/>
      <c r="L18" s="141"/>
      <c r="M18" s="154"/>
      <c r="N18" s="166"/>
      <c r="O18" s="154"/>
      <c r="P18" s="155"/>
      <c r="Q18" s="141"/>
      <c r="R18" s="141"/>
      <c r="S18" s="141"/>
      <c r="T18" s="127"/>
      <c r="U18" s="127"/>
      <c r="V18" s="127"/>
      <c r="W18" s="127"/>
      <c r="X18" s="127"/>
      <c r="Y18" s="127"/>
      <c r="Z18" s="127"/>
      <c r="AA18" s="127"/>
    </row>
    <row r="19" spans="1:27" ht="12.75" customHeight="1">
      <c r="A19" s="142"/>
      <c r="B19" s="142"/>
      <c r="C19" s="147">
        <v>35</v>
      </c>
      <c r="D19" s="246">
        <v>5436</v>
      </c>
      <c r="E19" s="161" t="s">
        <v>149</v>
      </c>
      <c r="F19" s="155"/>
      <c r="G19" s="147"/>
      <c r="H19" s="174"/>
      <c r="I19" s="155"/>
      <c r="J19" s="155"/>
      <c r="K19" s="141"/>
      <c r="L19" s="141"/>
      <c r="M19" s="154"/>
      <c r="N19" s="166"/>
      <c r="O19" s="154"/>
      <c r="P19" s="155"/>
      <c r="Q19" s="141"/>
      <c r="R19" s="141"/>
      <c r="S19" s="141"/>
      <c r="T19" s="127"/>
      <c r="U19" s="127"/>
      <c r="V19" s="127"/>
      <c r="W19" s="127"/>
      <c r="X19" s="127"/>
      <c r="Y19" s="127"/>
      <c r="Z19" s="127"/>
      <c r="AA19" s="127"/>
    </row>
    <row r="20" spans="1:27" ht="12.75" customHeight="1">
      <c r="A20" s="142">
        <v>-8</v>
      </c>
      <c r="B20" s="245">
        <f>IF('В1'!D35='В1'!B34,'В1'!B36,IF('В1'!D35='В1'!B36,'В1'!B34,0))</f>
        <v>0</v>
      </c>
      <c r="C20" s="152" t="str">
        <f>IF('В1'!E35='В1'!C34,'В1'!C36,IF('В1'!E35='В1'!C36,'В1'!C34,0))</f>
        <v>_</v>
      </c>
      <c r="D20" s="247"/>
      <c r="E20" s="147">
        <v>43</v>
      </c>
      <c r="F20" s="246">
        <v>6409</v>
      </c>
      <c r="G20" s="251" t="s">
        <v>45</v>
      </c>
      <c r="H20" s="174"/>
      <c r="I20" s="155"/>
      <c r="J20" s="155"/>
      <c r="K20" s="142">
        <v>-30</v>
      </c>
      <c r="L20" s="245">
        <f>IF('В1'!J53='В1'!H45,'В1'!H61,IF('В1'!J53='В1'!H61,'В1'!H45,0))</f>
        <v>3701</v>
      </c>
      <c r="M20" s="152" t="str">
        <f>IF('В1'!K53='В1'!I45,'В1'!I61,IF('В1'!K53='В1'!I61,'В1'!I45,0))</f>
        <v>Байрамалов Константин</v>
      </c>
      <c r="N20" s="253"/>
      <c r="O20" s="154"/>
      <c r="P20" s="155"/>
      <c r="Q20" s="141"/>
      <c r="R20" s="141"/>
      <c r="S20" s="141"/>
      <c r="T20" s="127"/>
      <c r="U20" s="127"/>
      <c r="V20" s="127"/>
      <c r="W20" s="127"/>
      <c r="X20" s="127"/>
      <c r="Y20" s="127"/>
      <c r="Z20" s="127"/>
      <c r="AA20" s="127"/>
    </row>
    <row r="21" spans="1:27" ht="12.75" customHeight="1">
      <c r="A21" s="142"/>
      <c r="B21" s="142"/>
      <c r="C21" s="142">
        <v>-21</v>
      </c>
      <c r="D21" s="245">
        <f>IF('В1'!F41='В1'!D39,'В1'!D43,IF('В1'!F41='В1'!D43,'В1'!D39,0))</f>
        <v>6409</v>
      </c>
      <c r="E21" s="152" t="str">
        <f>IF('В1'!G41='В1'!E39,'В1'!E43,IF('В1'!G41='В1'!E43,'В1'!E39,0))</f>
        <v>Муратова Аделина</v>
      </c>
      <c r="F21" s="169"/>
      <c r="G21" s="142"/>
      <c r="H21" s="142"/>
      <c r="I21" s="155"/>
      <c r="J21" s="155"/>
      <c r="K21" s="141"/>
      <c r="L21" s="141"/>
      <c r="M21" s="155"/>
      <c r="N21" s="155"/>
      <c r="O21" s="154"/>
      <c r="P21" s="155"/>
      <c r="Q21" s="141"/>
      <c r="R21" s="141"/>
      <c r="S21" s="141"/>
      <c r="T21" s="127"/>
      <c r="U21" s="127"/>
      <c r="V21" s="127"/>
      <c r="W21" s="127"/>
      <c r="X21" s="127"/>
      <c r="Y21" s="127"/>
      <c r="Z21" s="127"/>
      <c r="AA21" s="127"/>
    </row>
    <row r="22" spans="1:27" ht="12.75" customHeight="1">
      <c r="A22" s="142">
        <v>-9</v>
      </c>
      <c r="B22" s="245">
        <f>IF('В1'!D39='В1'!B38,'В1'!B40,IF('В1'!D39='В1'!B40,'В1'!B38,0))</f>
        <v>0</v>
      </c>
      <c r="C22" s="144" t="str">
        <f>IF('В1'!E39='В1'!C38,'В1'!C40,IF('В1'!E39='В1'!C40,'В1'!C38,0))</f>
        <v>_</v>
      </c>
      <c r="D22" s="248"/>
      <c r="E22" s="141"/>
      <c r="F22" s="141"/>
      <c r="G22" s="142">
        <v>-27</v>
      </c>
      <c r="H22" s="245">
        <f>IF('В1'!H45='В1'!F41,'В1'!F49,IF('В1'!H45='В1'!F49,'В1'!F41,0))</f>
        <v>4063</v>
      </c>
      <c r="I22" s="144" t="str">
        <f>IF('В1'!I45='В1'!G41,'В1'!G49,IF('В1'!I45='В1'!G49,'В1'!G41,0))</f>
        <v>Емельянов Александр</v>
      </c>
      <c r="J22" s="145"/>
      <c r="K22" s="141"/>
      <c r="L22" s="141"/>
      <c r="M22" s="155"/>
      <c r="N22" s="155"/>
      <c r="O22" s="154"/>
      <c r="P22" s="155"/>
      <c r="Q22" s="141"/>
      <c r="R22" s="141"/>
      <c r="S22" s="141"/>
      <c r="T22" s="127"/>
      <c r="U22" s="127"/>
      <c r="V22" s="127"/>
      <c r="W22" s="127"/>
      <c r="X22" s="127"/>
      <c r="Y22" s="127"/>
      <c r="Z22" s="127"/>
      <c r="AA22" s="127"/>
    </row>
    <row r="23" spans="1:27" ht="12.75" customHeight="1">
      <c r="A23" s="142"/>
      <c r="B23" s="142"/>
      <c r="C23" s="147">
        <v>36</v>
      </c>
      <c r="D23" s="246">
        <v>6969</v>
      </c>
      <c r="E23" s="161" t="s">
        <v>121</v>
      </c>
      <c r="F23" s="155"/>
      <c r="G23" s="142"/>
      <c r="H23" s="142"/>
      <c r="I23" s="154"/>
      <c r="J23" s="155"/>
      <c r="K23" s="141"/>
      <c r="L23" s="141"/>
      <c r="M23" s="155"/>
      <c r="N23" s="155"/>
      <c r="O23" s="154"/>
      <c r="P23" s="155"/>
      <c r="Q23" s="141"/>
      <c r="R23" s="141"/>
      <c r="S23" s="141"/>
      <c r="T23" s="127"/>
      <c r="U23" s="127"/>
      <c r="V23" s="127"/>
      <c r="W23" s="127"/>
      <c r="X23" s="127"/>
      <c r="Y23" s="127"/>
      <c r="Z23" s="127"/>
      <c r="AA23" s="127"/>
    </row>
    <row r="24" spans="1:27" ht="12.75" customHeight="1">
      <c r="A24" s="142">
        <v>-10</v>
      </c>
      <c r="B24" s="245">
        <f>IF('В1'!D43='В1'!B42,'В1'!B44,IF('В1'!D43='В1'!B44,'В1'!B42,0))</f>
        <v>6969</v>
      </c>
      <c r="C24" s="152" t="str">
        <f>IF('В1'!E43='В1'!C42,'В1'!C44,IF('В1'!E43='В1'!C44,'В1'!C42,0))</f>
        <v>Марданов Камиль</v>
      </c>
      <c r="D24" s="247"/>
      <c r="E24" s="147">
        <v>44</v>
      </c>
      <c r="F24" s="246">
        <v>6969</v>
      </c>
      <c r="G24" s="252" t="s">
        <v>121</v>
      </c>
      <c r="H24" s="174"/>
      <c r="I24" s="147">
        <v>54</v>
      </c>
      <c r="J24" s="246">
        <v>4063</v>
      </c>
      <c r="K24" s="161" t="s">
        <v>145</v>
      </c>
      <c r="L24" s="155"/>
      <c r="M24" s="155"/>
      <c r="N24" s="155"/>
      <c r="O24" s="147">
        <v>60</v>
      </c>
      <c r="P24" s="249">
        <v>3701</v>
      </c>
      <c r="Q24" s="161" t="s">
        <v>143</v>
      </c>
      <c r="R24" s="161"/>
      <c r="S24" s="161"/>
      <c r="T24" s="127"/>
      <c r="U24" s="127"/>
      <c r="V24" s="127"/>
      <c r="W24" s="127"/>
      <c r="X24" s="127"/>
      <c r="Y24" s="127"/>
      <c r="Z24" s="127"/>
      <c r="AA24" s="127"/>
    </row>
    <row r="25" spans="1:27" ht="12.75" customHeight="1">
      <c r="A25" s="142"/>
      <c r="B25" s="142"/>
      <c r="C25" s="142">
        <v>-20</v>
      </c>
      <c r="D25" s="245">
        <f>IF('В1'!F33='В1'!D31,'В1'!D35,IF('В1'!F33='В1'!D35,'В1'!D31,0))</f>
        <v>5521</v>
      </c>
      <c r="E25" s="152" t="str">
        <f>IF('В1'!G33='В1'!E31,'В1'!E35,IF('В1'!G33='В1'!E35,'В1'!E31,0))</f>
        <v>Сабиров Тимур</v>
      </c>
      <c r="F25" s="169"/>
      <c r="G25" s="147"/>
      <c r="H25" s="166"/>
      <c r="I25" s="154"/>
      <c r="J25" s="164"/>
      <c r="K25" s="154"/>
      <c r="L25" s="155"/>
      <c r="M25" s="155"/>
      <c r="N25" s="155"/>
      <c r="O25" s="154"/>
      <c r="P25" s="155"/>
      <c r="Q25" s="177"/>
      <c r="R25" s="288" t="s">
        <v>51</v>
      </c>
      <c r="S25" s="288"/>
      <c r="T25" s="127"/>
      <c r="U25" s="127"/>
      <c r="V25" s="127"/>
      <c r="W25" s="127"/>
      <c r="X25" s="127"/>
      <c r="Y25" s="127"/>
      <c r="Z25" s="127"/>
      <c r="AA25" s="127"/>
    </row>
    <row r="26" spans="1:27" ht="12.75" customHeight="1">
      <c r="A26" s="142">
        <v>-11</v>
      </c>
      <c r="B26" s="245">
        <f>IF('В1'!D47='В1'!B46,'В1'!B48,IF('В1'!D47='В1'!B48,'В1'!B46,0))</f>
        <v>0</v>
      </c>
      <c r="C26" s="144" t="str">
        <f>IF('В1'!E47='В1'!C46,'В1'!C48,IF('В1'!E47='В1'!C48,'В1'!C46,0))</f>
        <v>_</v>
      </c>
      <c r="D26" s="248"/>
      <c r="E26" s="141"/>
      <c r="F26" s="141"/>
      <c r="G26" s="147">
        <v>50</v>
      </c>
      <c r="H26" s="249">
        <v>4822</v>
      </c>
      <c r="I26" s="250" t="s">
        <v>147</v>
      </c>
      <c r="J26" s="166"/>
      <c r="K26" s="154"/>
      <c r="L26" s="155"/>
      <c r="M26" s="155"/>
      <c r="N26" s="155"/>
      <c r="O26" s="154"/>
      <c r="P26" s="155"/>
      <c r="Q26" s="141"/>
      <c r="R26" s="141"/>
      <c r="S26" s="141"/>
      <c r="T26" s="127"/>
      <c r="U26" s="127"/>
      <c r="V26" s="127"/>
      <c r="W26" s="127"/>
      <c r="X26" s="127"/>
      <c r="Y26" s="127"/>
      <c r="Z26" s="127"/>
      <c r="AA26" s="127"/>
    </row>
    <row r="27" spans="1:27" ht="12.75" customHeight="1">
      <c r="A27" s="142"/>
      <c r="B27" s="142"/>
      <c r="C27" s="147">
        <v>37</v>
      </c>
      <c r="D27" s="246"/>
      <c r="E27" s="161"/>
      <c r="F27" s="155"/>
      <c r="G27" s="147"/>
      <c r="H27" s="174"/>
      <c r="I27" s="155"/>
      <c r="J27" s="155"/>
      <c r="K27" s="154"/>
      <c r="L27" s="155"/>
      <c r="M27" s="155"/>
      <c r="N27" s="155"/>
      <c r="O27" s="154"/>
      <c r="P27" s="155"/>
      <c r="Q27" s="141"/>
      <c r="R27" s="141"/>
      <c r="S27" s="141"/>
      <c r="T27" s="127"/>
      <c r="U27" s="127"/>
      <c r="V27" s="127"/>
      <c r="W27" s="127"/>
      <c r="X27" s="127"/>
      <c r="Y27" s="127"/>
      <c r="Z27" s="127"/>
      <c r="AA27" s="127"/>
    </row>
    <row r="28" spans="1:27" ht="12.75" customHeight="1">
      <c r="A28" s="142">
        <v>-12</v>
      </c>
      <c r="B28" s="245">
        <f>IF('В1'!D51='В1'!B50,'В1'!B52,IF('В1'!D51='В1'!B52,'В1'!B50,0))</f>
        <v>0</v>
      </c>
      <c r="C28" s="152" t="str">
        <f>IF('В1'!E51='В1'!C50,'В1'!C52,IF('В1'!E51='В1'!C52,'В1'!C50,0))</f>
        <v>_</v>
      </c>
      <c r="D28" s="247"/>
      <c r="E28" s="147">
        <v>45</v>
      </c>
      <c r="F28" s="246">
        <v>4822</v>
      </c>
      <c r="G28" s="251" t="s">
        <v>147</v>
      </c>
      <c r="H28" s="174"/>
      <c r="I28" s="155"/>
      <c r="J28" s="155"/>
      <c r="K28" s="147">
        <v>57</v>
      </c>
      <c r="L28" s="246">
        <v>4063</v>
      </c>
      <c r="M28" s="161" t="s">
        <v>145</v>
      </c>
      <c r="N28" s="155"/>
      <c r="O28" s="154"/>
      <c r="P28" s="155"/>
      <c r="Q28" s="141"/>
      <c r="R28" s="141"/>
      <c r="S28" s="141"/>
      <c r="T28" s="127"/>
      <c r="U28" s="127"/>
      <c r="V28" s="127"/>
      <c r="W28" s="127"/>
      <c r="X28" s="127"/>
      <c r="Y28" s="127"/>
      <c r="Z28" s="127"/>
      <c r="AA28" s="127"/>
    </row>
    <row r="29" spans="1:27" ht="12.75" customHeight="1">
      <c r="A29" s="142"/>
      <c r="B29" s="142"/>
      <c r="C29" s="142">
        <v>-19</v>
      </c>
      <c r="D29" s="245">
        <f>IF('В1'!F25='В1'!D23,'В1'!D27,IF('В1'!F25='В1'!D27,'В1'!D23,0))</f>
        <v>4822</v>
      </c>
      <c r="E29" s="152" t="str">
        <f>IF('В1'!G25='В1'!E23,'В1'!E27,IF('В1'!G25='В1'!E27,'В1'!E23,0))</f>
        <v>Хомутов Максим</v>
      </c>
      <c r="F29" s="169"/>
      <c r="G29" s="142"/>
      <c r="H29" s="142"/>
      <c r="I29" s="155"/>
      <c r="J29" s="155"/>
      <c r="K29" s="154"/>
      <c r="L29" s="164"/>
      <c r="M29" s="154"/>
      <c r="N29" s="155"/>
      <c r="O29" s="154"/>
      <c r="P29" s="155"/>
      <c r="Q29" s="141"/>
      <c r="R29" s="141"/>
      <c r="S29" s="141"/>
      <c r="T29" s="127"/>
      <c r="U29" s="127"/>
      <c r="V29" s="127"/>
      <c r="W29" s="127"/>
      <c r="X29" s="127"/>
      <c r="Y29" s="127"/>
      <c r="Z29" s="127"/>
      <c r="AA29" s="127"/>
    </row>
    <row r="30" spans="1:27" ht="12.75" customHeight="1">
      <c r="A30" s="142">
        <v>-13</v>
      </c>
      <c r="B30" s="245">
        <f>IF('В1'!D55='В1'!B54,'В1'!B56,IF('В1'!D55='В1'!B56,'В1'!B54,0))</f>
        <v>0</v>
      </c>
      <c r="C30" s="144" t="str">
        <f>IF('В1'!E55='В1'!C54,'В1'!C56,IF('В1'!E55='В1'!C56,'В1'!C54,0))</f>
        <v>_</v>
      </c>
      <c r="D30" s="248"/>
      <c r="E30" s="141"/>
      <c r="F30" s="141"/>
      <c r="G30" s="142">
        <v>-28</v>
      </c>
      <c r="H30" s="245">
        <f>IF('В1'!H61='В1'!F57,'В1'!F65,IF('В1'!H61='В1'!F65,'В1'!F57,0))</f>
        <v>6029</v>
      </c>
      <c r="I30" s="144" t="str">
        <f>IF('В1'!I61='В1'!G57,'В1'!G65,IF('В1'!I61='В1'!G65,'В1'!G57,0))</f>
        <v>Фирсов Денис</v>
      </c>
      <c r="J30" s="145"/>
      <c r="K30" s="154"/>
      <c r="L30" s="166"/>
      <c r="M30" s="154"/>
      <c r="N30" s="155"/>
      <c r="O30" s="154"/>
      <c r="P30" s="155"/>
      <c r="Q30" s="141"/>
      <c r="R30" s="141"/>
      <c r="S30" s="141"/>
      <c r="T30" s="127"/>
      <c r="U30" s="127"/>
      <c r="V30" s="127"/>
      <c r="W30" s="127"/>
      <c r="X30" s="127"/>
      <c r="Y30" s="127"/>
      <c r="Z30" s="127"/>
      <c r="AA30" s="127"/>
    </row>
    <row r="31" spans="1:27" ht="12.75" customHeight="1">
      <c r="A31" s="142"/>
      <c r="B31" s="142"/>
      <c r="C31" s="147">
        <v>38</v>
      </c>
      <c r="D31" s="246"/>
      <c r="E31" s="161"/>
      <c r="F31" s="155"/>
      <c r="G31" s="142"/>
      <c r="H31" s="142"/>
      <c r="I31" s="154"/>
      <c r="J31" s="155"/>
      <c r="K31" s="154"/>
      <c r="L31" s="166"/>
      <c r="M31" s="154"/>
      <c r="N31" s="155"/>
      <c r="O31" s="154"/>
      <c r="P31" s="155"/>
      <c r="Q31" s="141"/>
      <c r="R31" s="141"/>
      <c r="S31" s="141"/>
      <c r="T31" s="127"/>
      <c r="U31" s="127"/>
      <c r="V31" s="127"/>
      <c r="W31" s="127"/>
      <c r="X31" s="127"/>
      <c r="Y31" s="127"/>
      <c r="Z31" s="127"/>
      <c r="AA31" s="127"/>
    </row>
    <row r="32" spans="1:27" ht="12.75" customHeight="1">
      <c r="A32" s="142">
        <v>-14</v>
      </c>
      <c r="B32" s="245">
        <f>IF('В1'!D59='В1'!B58,'В1'!B60,IF('В1'!D59='В1'!B60,'В1'!B58,0))</f>
        <v>0</v>
      </c>
      <c r="C32" s="152" t="str">
        <f>IF('В1'!E59='В1'!C58,'В1'!C60,IF('В1'!E59='В1'!C60,'В1'!C58,0))</f>
        <v>_</v>
      </c>
      <c r="D32" s="247"/>
      <c r="E32" s="147">
        <v>46</v>
      </c>
      <c r="F32" s="246">
        <v>2616</v>
      </c>
      <c r="G32" s="252" t="s">
        <v>146</v>
      </c>
      <c r="H32" s="174"/>
      <c r="I32" s="147">
        <v>55</v>
      </c>
      <c r="J32" s="246">
        <v>6029</v>
      </c>
      <c r="K32" s="250" t="s">
        <v>26</v>
      </c>
      <c r="L32" s="166"/>
      <c r="M32" s="147">
        <v>59</v>
      </c>
      <c r="N32" s="246">
        <v>3713</v>
      </c>
      <c r="O32" s="250" t="s">
        <v>144</v>
      </c>
      <c r="P32" s="155"/>
      <c r="Q32" s="141"/>
      <c r="R32" s="141"/>
      <c r="S32" s="141"/>
      <c r="T32" s="127"/>
      <c r="U32" s="127"/>
      <c r="V32" s="127"/>
      <c r="W32" s="127"/>
      <c r="X32" s="127"/>
      <c r="Y32" s="127"/>
      <c r="Z32" s="127"/>
      <c r="AA32" s="127"/>
    </row>
    <row r="33" spans="1:27" ht="12.75" customHeight="1">
      <c r="A33" s="142"/>
      <c r="B33" s="142"/>
      <c r="C33" s="142">
        <v>-18</v>
      </c>
      <c r="D33" s="245">
        <f>IF('В1'!F17='В1'!D15,'В1'!D19,IF('В1'!F17='В1'!D19,'В1'!D15,0))</f>
        <v>2616</v>
      </c>
      <c r="E33" s="152" t="str">
        <f>IF('В1'!G17='В1'!E15,'В1'!E19,IF('В1'!G17='В1'!E19,'В1'!E15,0))</f>
        <v>Ишметов Александр</v>
      </c>
      <c r="F33" s="169"/>
      <c r="G33" s="147"/>
      <c r="H33" s="166"/>
      <c r="I33" s="154"/>
      <c r="J33" s="164"/>
      <c r="K33" s="141"/>
      <c r="L33" s="141"/>
      <c r="M33" s="154"/>
      <c r="N33" s="164"/>
      <c r="O33" s="141"/>
      <c r="P33" s="141"/>
      <c r="Q33" s="141"/>
      <c r="R33" s="141"/>
      <c r="S33" s="141"/>
      <c r="T33" s="127"/>
      <c r="U33" s="127"/>
      <c r="V33" s="127"/>
      <c r="W33" s="127"/>
      <c r="X33" s="127"/>
      <c r="Y33" s="127"/>
      <c r="Z33" s="127"/>
      <c r="AA33" s="127"/>
    </row>
    <row r="34" spans="1:27" ht="12.75" customHeight="1">
      <c r="A34" s="142">
        <v>-15</v>
      </c>
      <c r="B34" s="245">
        <f>IF('В1'!D63='В1'!B62,'В1'!B64,IF('В1'!D63='В1'!B64,'В1'!B62,0))</f>
        <v>788</v>
      </c>
      <c r="C34" s="144" t="str">
        <f>IF('В1'!E63='В1'!C62,'В1'!C64,IF('В1'!E63='В1'!C64,'В1'!C62,0))</f>
        <v>Нестеренко Георгий</v>
      </c>
      <c r="D34" s="248"/>
      <c r="E34" s="141"/>
      <c r="F34" s="141"/>
      <c r="G34" s="147">
        <v>51</v>
      </c>
      <c r="H34" s="249">
        <v>2616</v>
      </c>
      <c r="I34" s="250" t="s">
        <v>146</v>
      </c>
      <c r="J34" s="166"/>
      <c r="K34" s="141"/>
      <c r="L34" s="141"/>
      <c r="M34" s="154"/>
      <c r="N34" s="166"/>
      <c r="O34" s="142">
        <v>-60</v>
      </c>
      <c r="P34" s="245">
        <f>IF(P24=N16,N32,IF(P24=N32,N16,0))</f>
        <v>3713</v>
      </c>
      <c r="Q34" s="144" t="str">
        <f>IF(Q24=O16,O32,IF(Q24=O32,O16,0))</f>
        <v>Грубов Виталий</v>
      </c>
      <c r="R34" s="144"/>
      <c r="S34" s="144"/>
      <c r="T34" s="127"/>
      <c r="U34" s="127"/>
      <c r="V34" s="127"/>
      <c r="W34" s="127"/>
      <c r="X34" s="127"/>
      <c r="Y34" s="127"/>
      <c r="Z34" s="127"/>
      <c r="AA34" s="127"/>
    </row>
    <row r="35" spans="1:27" ht="12.75" customHeight="1">
      <c r="A35" s="142"/>
      <c r="B35" s="142"/>
      <c r="C35" s="147">
        <v>39</v>
      </c>
      <c r="D35" s="246">
        <v>788</v>
      </c>
      <c r="E35" s="161" t="s">
        <v>118</v>
      </c>
      <c r="F35" s="155"/>
      <c r="G35" s="154"/>
      <c r="H35" s="174"/>
      <c r="I35" s="155"/>
      <c r="J35" s="155"/>
      <c r="K35" s="141"/>
      <c r="L35" s="141"/>
      <c r="M35" s="154"/>
      <c r="N35" s="166"/>
      <c r="O35" s="141"/>
      <c r="P35" s="141"/>
      <c r="Q35" s="177"/>
      <c r="R35" s="288" t="s">
        <v>52</v>
      </c>
      <c r="S35" s="288"/>
      <c r="T35" s="127"/>
      <c r="U35" s="127"/>
      <c r="V35" s="127"/>
      <c r="W35" s="127"/>
      <c r="X35" s="127"/>
      <c r="Y35" s="127"/>
      <c r="Z35" s="127"/>
      <c r="AA35" s="127"/>
    </row>
    <row r="36" spans="1:27" ht="12.75" customHeight="1">
      <c r="A36" s="142">
        <v>-16</v>
      </c>
      <c r="B36" s="245">
        <f>IF('В1'!D67='В1'!B66,'В1'!B68,IF('В1'!D67='В1'!B68,'В1'!B66,0))</f>
        <v>0</v>
      </c>
      <c r="C36" s="152" t="str">
        <f>IF('В1'!E67='В1'!C66,'В1'!C68,IF('В1'!E67='В1'!C68,'В1'!C66,0))</f>
        <v>_</v>
      </c>
      <c r="D36" s="247"/>
      <c r="E36" s="147">
        <v>47</v>
      </c>
      <c r="F36" s="246">
        <v>6917</v>
      </c>
      <c r="G36" s="250" t="s">
        <v>117</v>
      </c>
      <c r="H36" s="174"/>
      <c r="I36" s="155"/>
      <c r="J36" s="155"/>
      <c r="K36" s="142">
        <v>-29</v>
      </c>
      <c r="L36" s="245">
        <f>IF('В1'!J21='В1'!H13,'В1'!H29,IF('В1'!J21='В1'!H29,'В1'!H13,0))</f>
        <v>3713</v>
      </c>
      <c r="M36" s="152" t="str">
        <f>IF('В1'!K21='В1'!I13,'В1'!I29,IF('В1'!K21='В1'!I29,'В1'!I13,0))</f>
        <v>Грубов Виталий</v>
      </c>
      <c r="N36" s="253"/>
      <c r="O36" s="141"/>
      <c r="P36" s="141"/>
      <c r="Q36" s="141"/>
      <c r="R36" s="141"/>
      <c r="S36" s="141"/>
      <c r="T36" s="127"/>
      <c r="U36" s="127"/>
      <c r="V36" s="127"/>
      <c r="W36" s="127"/>
      <c r="X36" s="127"/>
      <c r="Y36" s="127"/>
      <c r="Z36" s="127"/>
      <c r="AA36" s="127"/>
    </row>
    <row r="37" spans="1:27" ht="12.75" customHeight="1">
      <c r="A37" s="142"/>
      <c r="B37" s="142"/>
      <c r="C37" s="142">
        <v>-17</v>
      </c>
      <c r="D37" s="245">
        <f>IF('В1'!F9='В1'!D7,'В1'!D11,IF('В1'!F9='В1'!D11,'В1'!D7,0))</f>
        <v>6917</v>
      </c>
      <c r="E37" s="152" t="str">
        <f>IF('В1'!G9='В1'!E7,'В1'!E11,IF('В1'!G9='В1'!E11,'В1'!E7,0))</f>
        <v>Канбеков Ринат</v>
      </c>
      <c r="F37" s="169"/>
      <c r="G37" s="141"/>
      <c r="H37" s="142"/>
      <c r="I37" s="155"/>
      <c r="J37" s="155"/>
      <c r="K37" s="141"/>
      <c r="L37" s="141"/>
      <c r="M37" s="141"/>
      <c r="N37" s="141"/>
      <c r="O37" s="141"/>
      <c r="P37" s="141"/>
      <c r="Q37" s="141"/>
      <c r="R37" s="141"/>
      <c r="S37" s="141"/>
      <c r="T37" s="127"/>
      <c r="U37" s="127"/>
      <c r="V37" s="127"/>
      <c r="W37" s="127"/>
      <c r="X37" s="127"/>
      <c r="Y37" s="127"/>
      <c r="Z37" s="127"/>
      <c r="AA37" s="127"/>
    </row>
    <row r="38" spans="1:27" ht="12.75" customHeight="1">
      <c r="A38" s="142"/>
      <c r="B38" s="142"/>
      <c r="C38" s="141"/>
      <c r="D38" s="248"/>
      <c r="E38" s="141"/>
      <c r="F38" s="141"/>
      <c r="G38" s="141"/>
      <c r="H38" s="142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27"/>
      <c r="U38" s="127"/>
      <c r="V38" s="127"/>
      <c r="W38" s="127"/>
      <c r="X38" s="127"/>
      <c r="Y38" s="127"/>
      <c r="Z38" s="127"/>
      <c r="AA38" s="127"/>
    </row>
    <row r="39" spans="1:27" ht="12.75" customHeight="1">
      <c r="A39" s="142">
        <v>-40</v>
      </c>
      <c r="B39" s="245">
        <f>IF(F8=D7,D9,IF(F8=D9,D7,0))</f>
        <v>6556</v>
      </c>
      <c r="C39" s="144" t="str">
        <f>IF(G8=E7,E9,IF(G8=E9,E7,0))</f>
        <v>Шангареева Эльмира</v>
      </c>
      <c r="D39" s="248"/>
      <c r="E39" s="141"/>
      <c r="F39" s="141"/>
      <c r="G39" s="141"/>
      <c r="H39" s="142"/>
      <c r="I39" s="141"/>
      <c r="J39" s="141"/>
      <c r="K39" s="142">
        <v>-48</v>
      </c>
      <c r="L39" s="245">
        <f>IF(H10=F8,F12,IF(H10=F12,F8,0))</f>
        <v>5429</v>
      </c>
      <c r="M39" s="144" t="str">
        <f>IF(I10=G8,G12,IF(I10=G12,G8,0))</f>
        <v>Апсатарова Дарина</v>
      </c>
      <c r="N39" s="145"/>
      <c r="O39" s="141"/>
      <c r="P39" s="141"/>
      <c r="Q39" s="141"/>
      <c r="R39" s="141"/>
      <c r="S39" s="141"/>
      <c r="T39" s="127"/>
      <c r="U39" s="127"/>
      <c r="V39" s="127"/>
      <c r="W39" s="127"/>
      <c r="X39" s="127"/>
      <c r="Y39" s="127"/>
      <c r="Z39" s="127"/>
      <c r="AA39" s="127"/>
    </row>
    <row r="40" spans="1:27" ht="12.75" customHeight="1">
      <c r="A40" s="142"/>
      <c r="B40" s="142"/>
      <c r="C40" s="147">
        <v>71</v>
      </c>
      <c r="D40" s="249"/>
      <c r="E40" s="161"/>
      <c r="F40" s="155"/>
      <c r="G40" s="141"/>
      <c r="H40" s="174"/>
      <c r="I40" s="141"/>
      <c r="J40" s="141"/>
      <c r="K40" s="142"/>
      <c r="L40" s="142"/>
      <c r="M40" s="147">
        <v>67</v>
      </c>
      <c r="N40" s="249">
        <v>5429</v>
      </c>
      <c r="O40" s="161" t="s">
        <v>125</v>
      </c>
      <c r="P40" s="155"/>
      <c r="Q40" s="141"/>
      <c r="R40" s="141"/>
      <c r="S40" s="141"/>
      <c r="T40" s="127"/>
      <c r="U40" s="127"/>
      <c r="V40" s="127"/>
      <c r="W40" s="127"/>
      <c r="X40" s="127"/>
      <c r="Y40" s="127"/>
      <c r="Z40" s="127"/>
      <c r="AA40" s="127"/>
    </row>
    <row r="41" spans="1:27" ht="12.75" customHeight="1">
      <c r="A41" s="142">
        <v>-41</v>
      </c>
      <c r="B41" s="245">
        <f>IF(F12=D11,D13,IF(F12=D13,D11,0))</f>
        <v>0</v>
      </c>
      <c r="C41" s="152">
        <f>IF(G12=E11,E13,IF(G12=E13,E11,0))</f>
        <v>0</v>
      </c>
      <c r="D41" s="254"/>
      <c r="E41" s="154"/>
      <c r="F41" s="155"/>
      <c r="G41" s="141"/>
      <c r="H41" s="141"/>
      <c r="I41" s="141"/>
      <c r="J41" s="141"/>
      <c r="K41" s="142">
        <v>-49</v>
      </c>
      <c r="L41" s="245">
        <f>IF(H18=F16,F20,IF(H18=F20,F16,0))</f>
        <v>5235</v>
      </c>
      <c r="M41" s="152" t="str">
        <f>IF(I18=G16,G20,IF(I18=G20,G16,0))</f>
        <v>Петухова Надежда</v>
      </c>
      <c r="N41" s="155"/>
      <c r="O41" s="154"/>
      <c r="P41" s="155"/>
      <c r="Q41" s="155"/>
      <c r="R41" s="141"/>
      <c r="S41" s="155"/>
      <c r="T41" s="127"/>
      <c r="U41" s="127"/>
      <c r="V41" s="127"/>
      <c r="W41" s="127"/>
      <c r="X41" s="127"/>
      <c r="Y41" s="127"/>
      <c r="Z41" s="127"/>
      <c r="AA41" s="127"/>
    </row>
    <row r="42" spans="1:27" ht="12.75" customHeight="1">
      <c r="A42" s="142"/>
      <c r="B42" s="142"/>
      <c r="C42" s="141"/>
      <c r="D42" s="255"/>
      <c r="E42" s="147">
        <v>75</v>
      </c>
      <c r="F42" s="249"/>
      <c r="G42" s="161"/>
      <c r="H42" s="155"/>
      <c r="I42" s="141"/>
      <c r="J42" s="141"/>
      <c r="K42" s="142"/>
      <c r="L42" s="142"/>
      <c r="M42" s="141"/>
      <c r="N42" s="141"/>
      <c r="O42" s="147">
        <v>69</v>
      </c>
      <c r="P42" s="249">
        <v>5429</v>
      </c>
      <c r="Q42" s="149" t="s">
        <v>125</v>
      </c>
      <c r="R42" s="149"/>
      <c r="S42" s="149"/>
      <c r="T42" s="127"/>
      <c r="U42" s="127"/>
      <c r="V42" s="127"/>
      <c r="W42" s="127"/>
      <c r="X42" s="127"/>
      <c r="Y42" s="127"/>
      <c r="Z42" s="127"/>
      <c r="AA42" s="127"/>
    </row>
    <row r="43" spans="1:27" ht="12.75" customHeight="1">
      <c r="A43" s="142">
        <v>-42</v>
      </c>
      <c r="B43" s="245">
        <f>IF(F16=D15,D17,IF(F16=D17,D15,0))</f>
        <v>0</v>
      </c>
      <c r="C43" s="144">
        <f>IF(G16=E15,E17,IF(G16=E17,E15,0))</f>
        <v>0</v>
      </c>
      <c r="D43" s="248"/>
      <c r="E43" s="154"/>
      <c r="F43" s="164"/>
      <c r="G43" s="154"/>
      <c r="H43" s="155"/>
      <c r="I43" s="141"/>
      <c r="J43" s="141"/>
      <c r="K43" s="142">
        <v>-50</v>
      </c>
      <c r="L43" s="245">
        <f>IF(H26=F24,F28,IF(H26=F28,F24,0))</f>
        <v>6969</v>
      </c>
      <c r="M43" s="144" t="str">
        <f>IF(I26=G24,G28,IF(I26=G28,G24,0))</f>
        <v>Марданов Камиль</v>
      </c>
      <c r="N43" s="145"/>
      <c r="O43" s="154"/>
      <c r="P43" s="155"/>
      <c r="Q43" s="175"/>
      <c r="R43" s="288" t="s">
        <v>83</v>
      </c>
      <c r="S43" s="288"/>
      <c r="T43" s="127"/>
      <c r="U43" s="127"/>
      <c r="V43" s="127"/>
      <c r="W43" s="127"/>
      <c r="X43" s="127"/>
      <c r="Y43" s="127"/>
      <c r="Z43" s="127"/>
      <c r="AA43" s="127"/>
    </row>
    <row r="44" spans="1:27" ht="12.75" customHeight="1">
      <c r="A44" s="142"/>
      <c r="B44" s="142"/>
      <c r="C44" s="147">
        <v>72</v>
      </c>
      <c r="D44" s="249"/>
      <c r="E44" s="250"/>
      <c r="F44" s="166"/>
      <c r="G44" s="154"/>
      <c r="H44" s="155"/>
      <c r="I44" s="141"/>
      <c r="J44" s="141"/>
      <c r="K44" s="142"/>
      <c r="L44" s="142"/>
      <c r="M44" s="147">
        <v>68</v>
      </c>
      <c r="N44" s="249">
        <v>6917</v>
      </c>
      <c r="O44" s="250" t="s">
        <v>117</v>
      </c>
      <c r="P44" s="155"/>
      <c r="Q44" s="177"/>
      <c r="R44" s="141"/>
      <c r="S44" s="177"/>
      <c r="T44" s="127"/>
      <c r="U44" s="127"/>
      <c r="V44" s="127"/>
      <c r="W44" s="127"/>
      <c r="X44" s="127"/>
      <c r="Y44" s="127"/>
      <c r="Z44" s="127"/>
      <c r="AA44" s="127"/>
    </row>
    <row r="45" spans="1:27" ht="12.75" customHeight="1">
      <c r="A45" s="142">
        <v>-43</v>
      </c>
      <c r="B45" s="245">
        <f>IF(F20=D19,D21,IF(F20=D21,D19,0))</f>
        <v>5436</v>
      </c>
      <c r="C45" s="152" t="str">
        <f>IF(G20=E19,E21,IF(G20=E21,E19,0))</f>
        <v>Галин Рамис</v>
      </c>
      <c r="D45" s="254"/>
      <c r="E45" s="141"/>
      <c r="F45" s="141"/>
      <c r="G45" s="154"/>
      <c r="H45" s="155"/>
      <c r="I45" s="141"/>
      <c r="J45" s="141"/>
      <c r="K45" s="142">
        <v>-51</v>
      </c>
      <c r="L45" s="245">
        <f>IF(H34=F32,F36,IF(H34=F36,F32,0))</f>
        <v>6917</v>
      </c>
      <c r="M45" s="152" t="str">
        <f>IF(I34=G32,G36,IF(I34=G36,G32,0))</f>
        <v>Канбеков Ринат</v>
      </c>
      <c r="N45" s="155"/>
      <c r="O45" s="141"/>
      <c r="P45" s="141"/>
      <c r="Q45" s="141"/>
      <c r="R45" s="141"/>
      <c r="S45" s="141"/>
      <c r="T45" s="127"/>
      <c r="U45" s="127"/>
      <c r="V45" s="127"/>
      <c r="W45" s="127"/>
      <c r="X45" s="127"/>
      <c r="Y45" s="127"/>
      <c r="Z45" s="127"/>
      <c r="AA45" s="127"/>
    </row>
    <row r="46" spans="1:27" ht="12.75" customHeight="1">
      <c r="A46" s="142"/>
      <c r="B46" s="142"/>
      <c r="C46" s="155"/>
      <c r="D46" s="254"/>
      <c r="E46" s="141"/>
      <c r="F46" s="141"/>
      <c r="G46" s="147">
        <v>77</v>
      </c>
      <c r="H46" s="249"/>
      <c r="I46" s="161"/>
      <c r="J46" s="155"/>
      <c r="K46" s="142"/>
      <c r="L46" s="142"/>
      <c r="M46" s="141"/>
      <c r="N46" s="141"/>
      <c r="O46" s="142">
        <v>-69</v>
      </c>
      <c r="P46" s="245">
        <f>IF(P42=N40,N44,IF(P42=N44,N40,0))</f>
        <v>6917</v>
      </c>
      <c r="Q46" s="144" t="str">
        <f>IF(Q42=O40,O44,IF(Q42=O44,O40,0))</f>
        <v>Канбеков Ринат</v>
      </c>
      <c r="R46" s="161"/>
      <c r="S46" s="161"/>
      <c r="T46" s="127"/>
      <c r="U46" s="127"/>
      <c r="V46" s="127"/>
      <c r="W46" s="127"/>
      <c r="X46" s="127"/>
      <c r="Y46" s="127"/>
      <c r="Z46" s="127"/>
      <c r="AA46" s="127"/>
    </row>
    <row r="47" spans="1:27" ht="12.75" customHeight="1">
      <c r="A47" s="142">
        <v>-44</v>
      </c>
      <c r="B47" s="245">
        <f>IF(F24=D23,D25,IF(F24=D25,D23,0))</f>
        <v>5521</v>
      </c>
      <c r="C47" s="144" t="str">
        <f>IF(G24=E23,E25,IF(G24=E25,E23,0))</f>
        <v>Сабиров Тимур</v>
      </c>
      <c r="D47" s="248"/>
      <c r="E47" s="141"/>
      <c r="F47" s="141"/>
      <c r="G47" s="154"/>
      <c r="H47" s="164"/>
      <c r="I47" s="176" t="s">
        <v>126</v>
      </c>
      <c r="J47" s="176"/>
      <c r="K47" s="141"/>
      <c r="L47" s="141"/>
      <c r="M47" s="142">
        <v>-67</v>
      </c>
      <c r="N47" s="245">
        <f>IF(N40=L39,L41,IF(N40=L41,L39,0))</f>
        <v>5235</v>
      </c>
      <c r="O47" s="144" t="str">
        <f>IF(O40=M39,M41,IF(O40=M41,M39,0))</f>
        <v>Петухова Надежда</v>
      </c>
      <c r="P47" s="145"/>
      <c r="Q47" s="177"/>
      <c r="R47" s="288" t="s">
        <v>85</v>
      </c>
      <c r="S47" s="288"/>
      <c r="T47" s="127"/>
      <c r="U47" s="127"/>
      <c r="V47" s="127"/>
      <c r="W47" s="127"/>
      <c r="X47" s="127"/>
      <c r="Y47" s="127"/>
      <c r="Z47" s="127"/>
      <c r="AA47" s="127"/>
    </row>
    <row r="48" spans="1:27" ht="12.75" customHeight="1">
      <c r="A48" s="142"/>
      <c r="B48" s="142"/>
      <c r="C48" s="147">
        <v>73</v>
      </c>
      <c r="D48" s="249"/>
      <c r="E48" s="161"/>
      <c r="F48" s="155"/>
      <c r="G48" s="154"/>
      <c r="H48" s="166"/>
      <c r="I48" s="141"/>
      <c r="J48" s="141"/>
      <c r="K48" s="141"/>
      <c r="L48" s="141"/>
      <c r="M48" s="142"/>
      <c r="N48" s="142"/>
      <c r="O48" s="147">
        <v>70</v>
      </c>
      <c r="P48" s="249">
        <v>6969</v>
      </c>
      <c r="Q48" s="161" t="s">
        <v>121</v>
      </c>
      <c r="R48" s="161"/>
      <c r="S48" s="161"/>
      <c r="T48" s="127"/>
      <c r="U48" s="127"/>
      <c r="V48" s="127"/>
      <c r="W48" s="127"/>
      <c r="X48" s="127"/>
      <c r="Y48" s="127"/>
      <c r="Z48" s="127"/>
      <c r="AA48" s="127"/>
    </row>
    <row r="49" spans="1:27" ht="12.75" customHeight="1">
      <c r="A49" s="142">
        <v>-45</v>
      </c>
      <c r="B49" s="245">
        <f>IF(F28=D27,D29,IF(F28=D29,D27,0))</f>
        <v>0</v>
      </c>
      <c r="C49" s="152">
        <f>IF(G28=E27,E29,IF(G28=E29,E27,0))</f>
        <v>0</v>
      </c>
      <c r="D49" s="254"/>
      <c r="E49" s="154"/>
      <c r="F49" s="155"/>
      <c r="G49" s="154"/>
      <c r="H49" s="155"/>
      <c r="I49" s="141"/>
      <c r="J49" s="141"/>
      <c r="K49" s="141"/>
      <c r="L49" s="141"/>
      <c r="M49" s="142">
        <v>-68</v>
      </c>
      <c r="N49" s="245">
        <f>IF(N44=L43,L45,IF(N44=L45,L43,0))</f>
        <v>6969</v>
      </c>
      <c r="O49" s="152" t="str">
        <f>IF(O44=M43,M45,IF(O44=M45,M43,0))</f>
        <v>Марданов Камиль</v>
      </c>
      <c r="P49" s="155"/>
      <c r="Q49" s="177"/>
      <c r="R49" s="288" t="s">
        <v>84</v>
      </c>
      <c r="S49" s="288"/>
      <c r="T49" s="127"/>
      <c r="U49" s="127"/>
      <c r="V49" s="127"/>
      <c r="W49" s="127"/>
      <c r="X49" s="127"/>
      <c r="Y49" s="127"/>
      <c r="Z49" s="127"/>
      <c r="AA49" s="127"/>
    </row>
    <row r="50" spans="1:27" ht="12.75" customHeight="1">
      <c r="A50" s="142"/>
      <c r="B50" s="142"/>
      <c r="C50" s="141"/>
      <c r="D50" s="255"/>
      <c r="E50" s="147">
        <v>76</v>
      </c>
      <c r="F50" s="249"/>
      <c r="G50" s="250"/>
      <c r="H50" s="155"/>
      <c r="I50" s="141"/>
      <c r="J50" s="141"/>
      <c r="K50" s="141"/>
      <c r="L50" s="141"/>
      <c r="M50" s="141"/>
      <c r="N50" s="141"/>
      <c r="O50" s="142">
        <v>-70</v>
      </c>
      <c r="P50" s="245">
        <f>IF(P48=N47,N49,IF(P48=N49,N47,0))</f>
        <v>5235</v>
      </c>
      <c r="Q50" s="144" t="str">
        <f>IF(Q48=O47,O49,IF(Q48=O49,O47,0))</f>
        <v>Петухова Надежда</v>
      </c>
      <c r="R50" s="161"/>
      <c r="S50" s="161"/>
      <c r="T50" s="127"/>
      <c r="U50" s="127"/>
      <c r="V50" s="127"/>
      <c r="W50" s="127"/>
      <c r="X50" s="127"/>
      <c r="Y50" s="127"/>
      <c r="Z50" s="127"/>
      <c r="AA50" s="127"/>
    </row>
    <row r="51" spans="1:27" ht="12.75" customHeight="1">
      <c r="A51" s="142">
        <v>-46</v>
      </c>
      <c r="B51" s="245">
        <f>IF(F32=D31,D33,IF(F32=D33,D31,0))</f>
        <v>0</v>
      </c>
      <c r="C51" s="144">
        <f>IF(G32=E31,E33,IF(G32=E33,E31,0))</f>
        <v>0</v>
      </c>
      <c r="D51" s="248"/>
      <c r="E51" s="154"/>
      <c r="F51" s="164"/>
      <c r="G51" s="141"/>
      <c r="H51" s="141"/>
      <c r="I51" s="141"/>
      <c r="J51" s="141"/>
      <c r="K51" s="141"/>
      <c r="L51" s="141"/>
      <c r="M51" s="155"/>
      <c r="N51" s="155"/>
      <c r="O51" s="141"/>
      <c r="P51" s="141"/>
      <c r="Q51" s="177"/>
      <c r="R51" s="288" t="s">
        <v>86</v>
      </c>
      <c r="S51" s="288"/>
      <c r="T51" s="127"/>
      <c r="U51" s="127"/>
      <c r="V51" s="127"/>
      <c r="W51" s="127"/>
      <c r="X51" s="127"/>
      <c r="Y51" s="127"/>
      <c r="Z51" s="127"/>
      <c r="AA51" s="127"/>
    </row>
    <row r="52" spans="1:27" ht="12.75" customHeight="1">
      <c r="A52" s="142"/>
      <c r="B52" s="142"/>
      <c r="C52" s="147">
        <v>74</v>
      </c>
      <c r="D52" s="249"/>
      <c r="E52" s="250"/>
      <c r="F52" s="166"/>
      <c r="G52" s="142">
        <v>-77</v>
      </c>
      <c r="H52" s="245">
        <f>IF(H46=F42,F50,IF(H46=F50,F42,0))</f>
        <v>0</v>
      </c>
      <c r="I52" s="144">
        <f>IF(I46=G42,G50,IF(I46=G50,G42,0))</f>
        <v>0</v>
      </c>
      <c r="J52" s="145"/>
      <c r="K52" s="142">
        <v>-71</v>
      </c>
      <c r="L52" s="245">
        <f>IF(D40=B39,B41,IF(D40=B41,B39,0))</f>
        <v>6556</v>
      </c>
      <c r="M52" s="144" t="str">
        <f>IF(E40=C39,C41,IF(E40=C41,C39,0))</f>
        <v>Шангареева Эльмира</v>
      </c>
      <c r="N52" s="145"/>
      <c r="O52" s="141"/>
      <c r="P52" s="141"/>
      <c r="Q52" s="141"/>
      <c r="R52" s="141"/>
      <c r="S52" s="141"/>
      <c r="T52" s="127"/>
      <c r="U52" s="127"/>
      <c r="V52" s="127"/>
      <c r="W52" s="127"/>
      <c r="X52" s="127"/>
      <c r="Y52" s="127"/>
      <c r="Z52" s="127"/>
      <c r="AA52" s="127"/>
    </row>
    <row r="53" spans="1:27" ht="12.75" customHeight="1">
      <c r="A53" s="142">
        <v>-47</v>
      </c>
      <c r="B53" s="245">
        <f>IF(F36=D35,D37,IF(F36=D37,D35,0))</f>
        <v>788</v>
      </c>
      <c r="C53" s="152" t="str">
        <f>IF(G36=E35,E37,IF(G36=E37,E35,0))</f>
        <v>Нестеренко Георгий</v>
      </c>
      <c r="D53" s="254"/>
      <c r="E53" s="141"/>
      <c r="F53" s="141"/>
      <c r="G53" s="141"/>
      <c r="H53" s="141"/>
      <c r="I53" s="176" t="s">
        <v>127</v>
      </c>
      <c r="J53" s="176"/>
      <c r="K53" s="142"/>
      <c r="L53" s="142"/>
      <c r="M53" s="147">
        <v>79</v>
      </c>
      <c r="N53" s="249"/>
      <c r="O53" s="161"/>
      <c r="P53" s="155"/>
      <c r="Q53" s="141"/>
      <c r="R53" s="141"/>
      <c r="S53" s="141"/>
      <c r="T53" s="127"/>
      <c r="U53" s="127"/>
      <c r="V53" s="127"/>
      <c r="W53" s="127"/>
      <c r="X53" s="127"/>
      <c r="Y53" s="127"/>
      <c r="Z53" s="127"/>
      <c r="AA53" s="127"/>
    </row>
    <row r="54" spans="1:27" ht="12.75" customHeight="1">
      <c r="A54" s="142"/>
      <c r="B54" s="142"/>
      <c r="C54" s="141"/>
      <c r="D54" s="255"/>
      <c r="E54" s="142">
        <v>-75</v>
      </c>
      <c r="F54" s="245">
        <f>IF(F42=D40,D44,IF(F42=D44,D40,0))</f>
        <v>0</v>
      </c>
      <c r="G54" s="144">
        <f>IF(G42=E40,E44,IF(G42=E44,E40,0))</f>
        <v>0</v>
      </c>
      <c r="H54" s="145"/>
      <c r="I54" s="177"/>
      <c r="J54" s="177"/>
      <c r="K54" s="142">
        <v>-72</v>
      </c>
      <c r="L54" s="245">
        <f>IF(D44=B43,B45,IF(D44=B45,B43,0))</f>
        <v>5436</v>
      </c>
      <c r="M54" s="152" t="str">
        <f>IF(E44=C43,C45,IF(E44=C45,C43,0))</f>
        <v>Галин Рамис</v>
      </c>
      <c r="N54" s="155"/>
      <c r="O54" s="154"/>
      <c r="P54" s="155"/>
      <c r="Q54" s="155"/>
      <c r="R54" s="141"/>
      <c r="S54" s="155"/>
      <c r="T54" s="127"/>
      <c r="U54" s="127"/>
      <c r="V54" s="127"/>
      <c r="W54" s="127"/>
      <c r="X54" s="127"/>
      <c r="Y54" s="127"/>
      <c r="Z54" s="127"/>
      <c r="AA54" s="127"/>
    </row>
    <row r="55" spans="1:27" ht="12.75" customHeight="1">
      <c r="A55" s="142"/>
      <c r="B55" s="142"/>
      <c r="C55" s="141"/>
      <c r="D55" s="255"/>
      <c r="E55" s="142"/>
      <c r="F55" s="142"/>
      <c r="G55" s="147">
        <v>78</v>
      </c>
      <c r="H55" s="249"/>
      <c r="I55" s="161"/>
      <c r="J55" s="155"/>
      <c r="K55" s="142"/>
      <c r="L55" s="142"/>
      <c r="M55" s="141"/>
      <c r="N55" s="141"/>
      <c r="O55" s="147">
        <v>81</v>
      </c>
      <c r="P55" s="249"/>
      <c r="Q55" s="149"/>
      <c r="R55" s="149"/>
      <c r="S55" s="149"/>
      <c r="T55" s="127"/>
      <c r="U55" s="127"/>
      <c r="V55" s="127"/>
      <c r="W55" s="127"/>
      <c r="X55" s="127"/>
      <c r="Y55" s="127"/>
      <c r="Z55" s="127"/>
      <c r="AA55" s="127"/>
    </row>
    <row r="56" spans="1:27" ht="12.75" customHeight="1">
      <c r="A56" s="142"/>
      <c r="B56" s="142"/>
      <c r="C56" s="141"/>
      <c r="D56" s="255"/>
      <c r="E56" s="142">
        <v>-76</v>
      </c>
      <c r="F56" s="245">
        <f>IF(F50=D48,D52,IF(F50=D52,D48,0))</f>
        <v>0</v>
      </c>
      <c r="G56" s="152">
        <f>IF(G50=E48,E52,IF(G50=E52,E48,0))</f>
        <v>0</v>
      </c>
      <c r="H56" s="155"/>
      <c r="I56" s="176" t="s">
        <v>128</v>
      </c>
      <c r="J56" s="176"/>
      <c r="K56" s="142">
        <v>-73</v>
      </c>
      <c r="L56" s="245">
        <f>IF(D48=B47,B49,IF(D48=B49,B47,0))</f>
        <v>5521</v>
      </c>
      <c r="M56" s="144" t="str">
        <f>IF(E48=C47,C49,IF(E48=C49,C47,0))</f>
        <v>Сабиров Тимур</v>
      </c>
      <c r="N56" s="145"/>
      <c r="O56" s="154"/>
      <c r="P56" s="155"/>
      <c r="Q56" s="175"/>
      <c r="R56" s="288" t="s">
        <v>129</v>
      </c>
      <c r="S56" s="288"/>
      <c r="T56" s="127"/>
      <c r="U56" s="127"/>
      <c r="V56" s="127"/>
      <c r="W56" s="127"/>
      <c r="X56" s="127"/>
      <c r="Y56" s="127"/>
      <c r="Z56" s="127"/>
      <c r="AA56" s="127"/>
    </row>
    <row r="57" spans="1:27" ht="12.75" customHeight="1">
      <c r="A57" s="142"/>
      <c r="B57" s="142"/>
      <c r="C57" s="141"/>
      <c r="D57" s="255"/>
      <c r="E57" s="141"/>
      <c r="F57" s="141"/>
      <c r="G57" s="142">
        <v>-78</v>
      </c>
      <c r="H57" s="245">
        <f>IF(H55=F54,F56,IF(H55=F56,F54,0))</f>
        <v>0</v>
      </c>
      <c r="I57" s="144">
        <f>IF(I55=G54,G56,IF(I55=G56,G54,0))</f>
        <v>0</v>
      </c>
      <c r="J57" s="145"/>
      <c r="K57" s="142"/>
      <c r="L57" s="142"/>
      <c r="M57" s="147">
        <v>80</v>
      </c>
      <c r="N57" s="249"/>
      <c r="O57" s="250"/>
      <c r="P57" s="155"/>
      <c r="Q57" s="177"/>
      <c r="R57" s="141"/>
      <c r="S57" s="177"/>
      <c r="T57" s="127"/>
      <c r="U57" s="127"/>
      <c r="V57" s="127"/>
      <c r="W57" s="127"/>
      <c r="X57" s="127"/>
      <c r="Y57" s="127"/>
      <c r="Z57" s="127"/>
      <c r="AA57" s="127"/>
    </row>
    <row r="58" spans="1:27" ht="12.75" customHeight="1">
      <c r="A58" s="142">
        <v>-32</v>
      </c>
      <c r="B58" s="245">
        <f>IF(D7=B6,B8,IF(D7=B8,B6,0))</f>
        <v>0</v>
      </c>
      <c r="C58" s="144" t="str">
        <f>IF(E7=C6,C8,IF(E7=C8,C6,0))</f>
        <v>_</v>
      </c>
      <c r="D58" s="248"/>
      <c r="E58" s="155"/>
      <c r="F58" s="155"/>
      <c r="G58" s="141"/>
      <c r="H58" s="141"/>
      <c r="I58" s="176" t="s">
        <v>130</v>
      </c>
      <c r="J58" s="176"/>
      <c r="K58" s="142">
        <v>-74</v>
      </c>
      <c r="L58" s="245">
        <f>IF(D52=B51,B53,IF(D52=B53,B51,0))</f>
        <v>788</v>
      </c>
      <c r="M58" s="152" t="str">
        <f>IF(E52=C51,C53,IF(E52=C53,C51,0))</f>
        <v>Нестеренко Георгий</v>
      </c>
      <c r="N58" s="155"/>
      <c r="O58" s="141"/>
      <c r="P58" s="141"/>
      <c r="Q58" s="141"/>
      <c r="R58" s="141"/>
      <c r="S58" s="141"/>
      <c r="T58" s="127"/>
      <c r="U58" s="127"/>
      <c r="V58" s="127"/>
      <c r="W58" s="127"/>
      <c r="X58" s="127"/>
      <c r="Y58" s="127"/>
      <c r="Z58" s="127"/>
      <c r="AA58" s="127"/>
    </row>
    <row r="59" spans="1:27" ht="12.75" customHeight="1">
      <c r="A59" s="142"/>
      <c r="B59" s="142"/>
      <c r="C59" s="147">
        <v>83</v>
      </c>
      <c r="D59" s="249"/>
      <c r="E59" s="161"/>
      <c r="F59" s="155"/>
      <c r="G59" s="141"/>
      <c r="H59" s="141"/>
      <c r="I59" s="141"/>
      <c r="J59" s="141"/>
      <c r="K59" s="141"/>
      <c r="L59" s="141"/>
      <c r="M59" s="141"/>
      <c r="N59" s="141"/>
      <c r="O59" s="142">
        <v>-81</v>
      </c>
      <c r="P59" s="245">
        <f>IF(P55=N53,N57,IF(P55=N57,N53,0))</f>
        <v>0</v>
      </c>
      <c r="Q59" s="144">
        <f>IF(Q55=O53,O57,IF(Q55=O57,O53,0))</f>
        <v>0</v>
      </c>
      <c r="R59" s="161"/>
      <c r="S59" s="161"/>
      <c r="T59" s="127"/>
      <c r="U59" s="127"/>
      <c r="V59" s="127"/>
      <c r="W59" s="127"/>
      <c r="X59" s="127"/>
      <c r="Y59" s="127"/>
      <c r="Z59" s="127"/>
      <c r="AA59" s="127"/>
    </row>
    <row r="60" spans="1:27" ht="12.75" customHeight="1">
      <c r="A60" s="142">
        <v>-33</v>
      </c>
      <c r="B60" s="245">
        <f>IF(D11=B10,B12,IF(D11=B12,B10,0))</f>
        <v>0</v>
      </c>
      <c r="C60" s="152">
        <f>IF(E11=C10,C12,IF(E11=C12,C10,0))</f>
        <v>0</v>
      </c>
      <c r="D60" s="256"/>
      <c r="E60" s="154"/>
      <c r="F60" s="155"/>
      <c r="G60" s="141"/>
      <c r="H60" s="141"/>
      <c r="I60" s="141"/>
      <c r="J60" s="141"/>
      <c r="K60" s="141"/>
      <c r="L60" s="141"/>
      <c r="M60" s="142">
        <v>-79</v>
      </c>
      <c r="N60" s="245">
        <f>IF(N53=L52,L54,IF(N53=L54,L52,0))</f>
        <v>0</v>
      </c>
      <c r="O60" s="144">
        <f>IF(O53=M52,M54,IF(O53=M54,M52,0))</f>
        <v>0</v>
      </c>
      <c r="P60" s="145"/>
      <c r="Q60" s="177"/>
      <c r="R60" s="288" t="s">
        <v>131</v>
      </c>
      <c r="S60" s="288"/>
      <c r="T60" s="127"/>
      <c r="U60" s="127"/>
      <c r="V60" s="127"/>
      <c r="W60" s="127"/>
      <c r="X60" s="127"/>
      <c r="Y60" s="127"/>
      <c r="Z60" s="127"/>
      <c r="AA60" s="127"/>
    </row>
    <row r="61" spans="1:27" ht="12.75" customHeight="1">
      <c r="A61" s="142"/>
      <c r="B61" s="142"/>
      <c r="C61" s="141"/>
      <c r="D61" s="254"/>
      <c r="E61" s="147">
        <v>87</v>
      </c>
      <c r="F61" s="249"/>
      <c r="G61" s="161"/>
      <c r="H61" s="155"/>
      <c r="I61" s="141"/>
      <c r="J61" s="141"/>
      <c r="K61" s="141"/>
      <c r="L61" s="141"/>
      <c r="M61" s="142"/>
      <c r="N61" s="142"/>
      <c r="O61" s="147">
        <v>82</v>
      </c>
      <c r="P61" s="249"/>
      <c r="Q61" s="161"/>
      <c r="R61" s="161"/>
      <c r="S61" s="161"/>
      <c r="T61" s="127"/>
      <c r="U61" s="127"/>
      <c r="V61" s="127"/>
      <c r="W61" s="127"/>
      <c r="X61" s="127"/>
      <c r="Y61" s="127"/>
      <c r="Z61" s="127"/>
      <c r="AA61" s="127"/>
    </row>
    <row r="62" spans="1:27" ht="12.75" customHeight="1">
      <c r="A62" s="142">
        <v>-34</v>
      </c>
      <c r="B62" s="245">
        <f>IF(D15=B14,B16,IF(D15=B16,B14,0))</f>
        <v>0</v>
      </c>
      <c r="C62" s="144">
        <f>IF(E15=C14,C16,IF(E15=C16,C14,0))</f>
        <v>0</v>
      </c>
      <c r="D62" s="248"/>
      <c r="E62" s="154"/>
      <c r="F62" s="257"/>
      <c r="G62" s="154"/>
      <c r="H62" s="155"/>
      <c r="I62" s="141"/>
      <c r="J62" s="141"/>
      <c r="K62" s="141"/>
      <c r="L62" s="141"/>
      <c r="M62" s="142">
        <v>-80</v>
      </c>
      <c r="N62" s="245">
        <f>IF(N57=L56,L58,IF(N57=L58,L56,0))</f>
        <v>0</v>
      </c>
      <c r="O62" s="152">
        <f>IF(O57=M56,M58,IF(O57=M58,M56,0))</f>
        <v>0</v>
      </c>
      <c r="P62" s="145"/>
      <c r="Q62" s="177"/>
      <c r="R62" s="288" t="s">
        <v>132</v>
      </c>
      <c r="S62" s="288"/>
      <c r="T62" s="127"/>
      <c r="U62" s="127"/>
      <c r="V62" s="127"/>
      <c r="W62" s="127"/>
      <c r="X62" s="127"/>
      <c r="Y62" s="127"/>
      <c r="Z62" s="127"/>
      <c r="AA62" s="127"/>
    </row>
    <row r="63" spans="1:27" ht="12.75" customHeight="1">
      <c r="A63" s="142"/>
      <c r="B63" s="142"/>
      <c r="C63" s="147">
        <v>84</v>
      </c>
      <c r="D63" s="249"/>
      <c r="E63" s="250"/>
      <c r="F63" s="155"/>
      <c r="G63" s="154"/>
      <c r="H63" s="155"/>
      <c r="I63" s="141"/>
      <c r="J63" s="141"/>
      <c r="K63" s="141"/>
      <c r="L63" s="141"/>
      <c r="M63" s="141"/>
      <c r="N63" s="141"/>
      <c r="O63" s="142">
        <v>-82</v>
      </c>
      <c r="P63" s="245">
        <f>IF(P61=N60,N62,IF(P61=N62,N60,0))</f>
        <v>0</v>
      </c>
      <c r="Q63" s="144">
        <f>IF(Q61=O60,O62,IF(Q61=O62,O60,0))</f>
        <v>0</v>
      </c>
      <c r="R63" s="161"/>
      <c r="S63" s="161"/>
      <c r="T63" s="127"/>
      <c r="U63" s="127"/>
      <c r="V63" s="127"/>
      <c r="W63" s="127"/>
      <c r="X63" s="127"/>
      <c r="Y63" s="127"/>
      <c r="Z63" s="127"/>
      <c r="AA63" s="127"/>
    </row>
    <row r="64" spans="1:27" ht="12.75" customHeight="1">
      <c r="A64" s="142">
        <v>-35</v>
      </c>
      <c r="B64" s="245">
        <f>IF(D19=B18,B20,IF(D19=B20,B18,0))</f>
        <v>0</v>
      </c>
      <c r="C64" s="152" t="str">
        <f>IF(E19=C18,C20,IF(E19=C20,C18,0))</f>
        <v>_</v>
      </c>
      <c r="D64" s="248"/>
      <c r="E64" s="141"/>
      <c r="F64" s="155"/>
      <c r="G64" s="154"/>
      <c r="H64" s="155"/>
      <c r="I64" s="141"/>
      <c r="J64" s="141"/>
      <c r="K64" s="141"/>
      <c r="L64" s="141"/>
      <c r="M64" s="155"/>
      <c r="N64" s="155"/>
      <c r="O64" s="141"/>
      <c r="P64" s="141"/>
      <c r="Q64" s="177"/>
      <c r="R64" s="288" t="s">
        <v>133</v>
      </c>
      <c r="S64" s="288"/>
      <c r="T64" s="127"/>
      <c r="U64" s="127"/>
      <c r="V64" s="127"/>
      <c r="W64" s="127"/>
      <c r="X64" s="127"/>
      <c r="Y64" s="127"/>
      <c r="Z64" s="127"/>
      <c r="AA64" s="127"/>
    </row>
    <row r="65" spans="1:27" ht="12.75" customHeight="1">
      <c r="A65" s="142"/>
      <c r="B65" s="142"/>
      <c r="C65" s="155"/>
      <c r="D65" s="254"/>
      <c r="E65" s="141"/>
      <c r="F65" s="155"/>
      <c r="G65" s="147">
        <v>89</v>
      </c>
      <c r="H65" s="249"/>
      <c r="I65" s="161"/>
      <c r="J65" s="155"/>
      <c r="K65" s="142">
        <v>-83</v>
      </c>
      <c r="L65" s="245">
        <f>IF(D59=B58,B60,IF(D59=B60,B58,0))</f>
        <v>0</v>
      </c>
      <c r="M65" s="144" t="str">
        <f>IF(E59=C58,C60,IF(E59=C60,C58,0))</f>
        <v>_</v>
      </c>
      <c r="N65" s="145"/>
      <c r="O65" s="141"/>
      <c r="P65" s="141"/>
      <c r="Q65" s="141"/>
      <c r="R65" s="141"/>
      <c r="S65" s="141"/>
      <c r="T65" s="127"/>
      <c r="U65" s="127"/>
      <c r="V65" s="127"/>
      <c r="W65" s="127"/>
      <c r="X65" s="127"/>
      <c r="Y65" s="127"/>
      <c r="Z65" s="127"/>
      <c r="AA65" s="127"/>
    </row>
    <row r="66" spans="1:27" ht="12.75" customHeight="1">
      <c r="A66" s="142">
        <v>-36</v>
      </c>
      <c r="B66" s="245">
        <f>IF(D23=B22,B24,IF(D23=B24,B22,0))</f>
        <v>0</v>
      </c>
      <c r="C66" s="144" t="str">
        <f>IF(E23=C22,C24,IF(E23=C24,C22,0))</f>
        <v>_</v>
      </c>
      <c r="D66" s="248"/>
      <c r="E66" s="141"/>
      <c r="F66" s="155"/>
      <c r="G66" s="154"/>
      <c r="H66" s="155"/>
      <c r="I66" s="176" t="s">
        <v>134</v>
      </c>
      <c r="J66" s="176"/>
      <c r="K66" s="142"/>
      <c r="L66" s="142"/>
      <c r="M66" s="147">
        <v>91</v>
      </c>
      <c r="N66" s="249"/>
      <c r="O66" s="161"/>
      <c r="P66" s="155"/>
      <c r="Q66" s="141"/>
      <c r="R66" s="141"/>
      <c r="S66" s="141"/>
      <c r="T66" s="127"/>
      <c r="U66" s="127"/>
      <c r="V66" s="127"/>
      <c r="W66" s="127"/>
      <c r="X66" s="127"/>
      <c r="Y66" s="127"/>
      <c r="Z66" s="127"/>
      <c r="AA66" s="127"/>
    </row>
    <row r="67" spans="1:27" ht="12.75" customHeight="1">
      <c r="A67" s="142"/>
      <c r="B67" s="142"/>
      <c r="C67" s="147">
        <v>85</v>
      </c>
      <c r="D67" s="249"/>
      <c r="E67" s="161"/>
      <c r="F67" s="155"/>
      <c r="G67" s="154"/>
      <c r="H67" s="155"/>
      <c r="I67" s="141"/>
      <c r="J67" s="141"/>
      <c r="K67" s="142">
        <v>-84</v>
      </c>
      <c r="L67" s="245">
        <f>IF(D63=B62,B64,IF(D63=B64,B62,0))</f>
        <v>0</v>
      </c>
      <c r="M67" s="152" t="str">
        <f>IF(E63=C62,C64,IF(E63=C64,C62,0))</f>
        <v>_</v>
      </c>
      <c r="N67" s="258"/>
      <c r="O67" s="154"/>
      <c r="P67" s="155"/>
      <c r="Q67" s="155"/>
      <c r="R67" s="141"/>
      <c r="S67" s="155"/>
      <c r="T67" s="127"/>
      <c r="U67" s="127"/>
      <c r="V67" s="127"/>
      <c r="W67" s="127"/>
      <c r="X67" s="127"/>
      <c r="Y67" s="127"/>
      <c r="Z67" s="127"/>
      <c r="AA67" s="127"/>
    </row>
    <row r="68" spans="1:27" ht="12.75" customHeight="1">
      <c r="A68" s="142">
        <v>-37</v>
      </c>
      <c r="B68" s="245">
        <f>IF(D27=B26,B28,IF(D27=B28,B26,0))</f>
        <v>0</v>
      </c>
      <c r="C68" s="152">
        <f>IF(E27=C26,C28,IF(E27=C28,C26,0))</f>
        <v>0</v>
      </c>
      <c r="D68" s="248"/>
      <c r="E68" s="154"/>
      <c r="F68" s="155"/>
      <c r="G68" s="154"/>
      <c r="H68" s="155"/>
      <c r="I68" s="141"/>
      <c r="J68" s="141"/>
      <c r="K68" s="142"/>
      <c r="L68" s="142"/>
      <c r="M68" s="141"/>
      <c r="N68" s="141"/>
      <c r="O68" s="147">
        <v>93</v>
      </c>
      <c r="P68" s="249"/>
      <c r="Q68" s="149"/>
      <c r="R68" s="149"/>
      <c r="S68" s="149"/>
      <c r="T68" s="127"/>
      <c r="U68" s="127"/>
      <c r="V68" s="127"/>
      <c r="W68" s="127"/>
      <c r="X68" s="127"/>
      <c r="Y68" s="127"/>
      <c r="Z68" s="127"/>
      <c r="AA68" s="127"/>
    </row>
    <row r="69" spans="1:27" ht="12.75" customHeight="1">
      <c r="A69" s="142"/>
      <c r="B69" s="142"/>
      <c r="C69" s="141"/>
      <c r="D69" s="255"/>
      <c r="E69" s="147">
        <v>88</v>
      </c>
      <c r="F69" s="249"/>
      <c r="G69" s="250"/>
      <c r="H69" s="155"/>
      <c r="I69" s="141"/>
      <c r="J69" s="141"/>
      <c r="K69" s="142">
        <v>-85</v>
      </c>
      <c r="L69" s="245">
        <f>IF(D67=B66,B68,IF(D67=B68,B66,0))</f>
        <v>0</v>
      </c>
      <c r="M69" s="144" t="str">
        <f>IF(E67=C66,C68,IF(E67=C68,C66,0))</f>
        <v>_</v>
      </c>
      <c r="N69" s="145"/>
      <c r="O69" s="154"/>
      <c r="P69" s="155"/>
      <c r="Q69" s="175"/>
      <c r="R69" s="288" t="s">
        <v>135</v>
      </c>
      <c r="S69" s="288"/>
      <c r="T69" s="127"/>
      <c r="U69" s="127"/>
      <c r="V69" s="127"/>
      <c r="W69" s="127"/>
      <c r="X69" s="127"/>
      <c r="Y69" s="127"/>
      <c r="Z69" s="127"/>
      <c r="AA69" s="127"/>
    </row>
    <row r="70" spans="1:27" ht="12.75" customHeight="1">
      <c r="A70" s="142">
        <v>-38</v>
      </c>
      <c r="B70" s="245">
        <f>IF(D31=B30,B32,IF(D31=B32,B30,0))</f>
        <v>0</v>
      </c>
      <c r="C70" s="144">
        <f>IF(E31=C30,C32,IF(E31=C32,C30,0))</f>
        <v>0</v>
      </c>
      <c r="D70" s="248"/>
      <c r="E70" s="154"/>
      <c r="F70" s="155"/>
      <c r="G70" s="141"/>
      <c r="H70" s="141"/>
      <c r="I70" s="141"/>
      <c r="J70" s="141"/>
      <c r="K70" s="142"/>
      <c r="L70" s="142"/>
      <c r="M70" s="147">
        <v>92</v>
      </c>
      <c r="N70" s="249"/>
      <c r="O70" s="250"/>
      <c r="P70" s="155"/>
      <c r="Q70" s="177"/>
      <c r="R70" s="141"/>
      <c r="S70" s="177"/>
      <c r="T70" s="127"/>
      <c r="U70" s="127"/>
      <c r="V70" s="127"/>
      <c r="W70" s="127"/>
      <c r="X70" s="127"/>
      <c r="Y70" s="127"/>
      <c r="Z70" s="127"/>
      <c r="AA70" s="127"/>
    </row>
    <row r="71" spans="1:27" ht="12.75" customHeight="1">
      <c r="A71" s="142"/>
      <c r="B71" s="142"/>
      <c r="C71" s="147">
        <v>86</v>
      </c>
      <c r="D71" s="249"/>
      <c r="E71" s="250"/>
      <c r="F71" s="155"/>
      <c r="G71" s="142">
        <v>-89</v>
      </c>
      <c r="H71" s="245">
        <f>IF(H65=F61,F69,IF(H65=F69,F61,0))</f>
        <v>0</v>
      </c>
      <c r="I71" s="144">
        <f>IF(I65=G61,G69,IF(I65=G69,G61,0))</f>
        <v>0</v>
      </c>
      <c r="J71" s="145"/>
      <c r="K71" s="142">
        <v>-86</v>
      </c>
      <c r="L71" s="245">
        <f>IF(D71=B70,B72,IF(D71=B72,B70,0))</f>
        <v>0</v>
      </c>
      <c r="M71" s="152" t="str">
        <f>IF(E71=C70,C72,IF(E71=C72,C70,0))</f>
        <v>_</v>
      </c>
      <c r="N71" s="258"/>
      <c r="O71" s="141"/>
      <c r="P71" s="141"/>
      <c r="Q71" s="141"/>
      <c r="R71" s="141"/>
      <c r="S71" s="141"/>
      <c r="T71" s="127"/>
      <c r="U71" s="127"/>
      <c r="V71" s="127"/>
      <c r="W71" s="127"/>
      <c r="X71" s="127"/>
      <c r="Y71" s="127"/>
      <c r="Z71" s="127"/>
      <c r="AA71" s="127"/>
    </row>
    <row r="72" spans="1:27" ht="12.75" customHeight="1">
      <c r="A72" s="142">
        <v>-39</v>
      </c>
      <c r="B72" s="245">
        <f>IF(D35=B34,B36,IF(D35=B36,B34,0))</f>
        <v>0</v>
      </c>
      <c r="C72" s="152" t="str">
        <f>IF(E35=C34,C36,IF(E35=C36,C34,0))</f>
        <v>_</v>
      </c>
      <c r="D72" s="248"/>
      <c r="E72" s="141"/>
      <c r="F72" s="141"/>
      <c r="G72" s="141"/>
      <c r="H72" s="141"/>
      <c r="I72" s="176" t="s">
        <v>136</v>
      </c>
      <c r="J72" s="176"/>
      <c r="K72" s="141"/>
      <c r="L72" s="141"/>
      <c r="M72" s="141"/>
      <c r="N72" s="141"/>
      <c r="O72" s="142">
        <v>-93</v>
      </c>
      <c r="P72" s="245">
        <f>IF(P68=N66,N70,IF(P68=N70,N66,0))</f>
        <v>0</v>
      </c>
      <c r="Q72" s="144">
        <f>IF(Q68=O66,O70,IF(Q68=O70,O66,0))</f>
        <v>0</v>
      </c>
      <c r="R72" s="161"/>
      <c r="S72" s="161"/>
      <c r="T72" s="127"/>
      <c r="U72" s="127"/>
      <c r="V72" s="127"/>
      <c r="W72" s="127"/>
      <c r="X72" s="127"/>
      <c r="Y72" s="127"/>
      <c r="Z72" s="127"/>
      <c r="AA72" s="127"/>
    </row>
    <row r="73" spans="1:27" ht="12.75" customHeight="1">
      <c r="A73" s="142"/>
      <c r="B73" s="142"/>
      <c r="C73" s="141"/>
      <c r="D73" s="255"/>
      <c r="E73" s="142">
        <v>-87</v>
      </c>
      <c r="F73" s="245">
        <f>IF(F61=D59,D63,IF(F61=D63,D59,0))</f>
        <v>0</v>
      </c>
      <c r="G73" s="144">
        <f>IF(G61=E59,E63,IF(G61=E63,E59,0))</f>
        <v>0</v>
      </c>
      <c r="H73" s="145"/>
      <c r="I73" s="177"/>
      <c r="J73" s="177"/>
      <c r="K73" s="141"/>
      <c r="L73" s="141"/>
      <c r="M73" s="142">
        <v>-91</v>
      </c>
      <c r="N73" s="245">
        <f>IF(N66=L65,L67,IF(N66=L67,L65,0))</f>
        <v>0</v>
      </c>
      <c r="O73" s="144">
        <f>IF(O66=M65,M67,IF(O66=M67,M65,0))</f>
        <v>0</v>
      </c>
      <c r="P73" s="145"/>
      <c r="Q73" s="177"/>
      <c r="R73" s="288" t="s">
        <v>137</v>
      </c>
      <c r="S73" s="288"/>
      <c r="T73" s="127"/>
      <c r="U73" s="127"/>
      <c r="V73" s="127"/>
      <c r="W73" s="127"/>
      <c r="X73" s="127"/>
      <c r="Y73" s="127"/>
      <c r="Z73" s="127"/>
      <c r="AA73" s="127"/>
    </row>
    <row r="74" spans="1:27" ht="12.75" customHeight="1">
      <c r="A74" s="142"/>
      <c r="B74" s="142"/>
      <c r="C74" s="141"/>
      <c r="D74" s="255"/>
      <c r="E74" s="142"/>
      <c r="F74" s="142"/>
      <c r="G74" s="147">
        <v>90</v>
      </c>
      <c r="H74" s="249"/>
      <c r="I74" s="161"/>
      <c r="J74" s="155"/>
      <c r="K74" s="141"/>
      <c r="L74" s="141"/>
      <c r="M74" s="142"/>
      <c r="N74" s="142"/>
      <c r="O74" s="147">
        <v>94</v>
      </c>
      <c r="P74" s="249"/>
      <c r="Q74" s="161"/>
      <c r="R74" s="161"/>
      <c r="S74" s="161"/>
      <c r="T74" s="127"/>
      <c r="U74" s="127"/>
      <c r="V74" s="127"/>
      <c r="W74" s="127"/>
      <c r="X74" s="127"/>
      <c r="Y74" s="127"/>
      <c r="Z74" s="127"/>
      <c r="AA74" s="127"/>
    </row>
    <row r="75" spans="1:27" ht="12.75" customHeight="1">
      <c r="A75" s="141"/>
      <c r="B75" s="141"/>
      <c r="C75" s="141"/>
      <c r="D75" s="255"/>
      <c r="E75" s="142">
        <v>-88</v>
      </c>
      <c r="F75" s="245">
        <f>IF(F69=D67,D71,IF(F69=D71,D67,0))</f>
        <v>0</v>
      </c>
      <c r="G75" s="152">
        <f>IF(G69=E67,E71,IF(G69=E71,E67,0))</f>
        <v>0</v>
      </c>
      <c r="H75" s="145"/>
      <c r="I75" s="176" t="s">
        <v>138</v>
      </c>
      <c r="J75" s="176"/>
      <c r="K75" s="141"/>
      <c r="L75" s="141"/>
      <c r="M75" s="142">
        <v>-92</v>
      </c>
      <c r="N75" s="245">
        <f>IF(N70=L69,L71,IF(N70=L71,L69,0))</f>
        <v>0</v>
      </c>
      <c r="O75" s="152">
        <f>IF(O70=M69,M71,IF(O70=M71,M69,0))</f>
        <v>0</v>
      </c>
      <c r="P75" s="145"/>
      <c r="Q75" s="177"/>
      <c r="R75" s="288" t="s">
        <v>139</v>
      </c>
      <c r="S75" s="288"/>
      <c r="T75" s="127"/>
      <c r="U75" s="127"/>
      <c r="V75" s="127"/>
      <c r="W75" s="127"/>
      <c r="X75" s="127"/>
      <c r="Y75" s="127"/>
      <c r="Z75" s="127"/>
      <c r="AA75" s="127"/>
    </row>
    <row r="76" spans="1:27" ht="12.75" customHeight="1">
      <c r="A76" s="141"/>
      <c r="B76" s="141"/>
      <c r="C76" s="141"/>
      <c r="D76" s="141"/>
      <c r="E76" s="141"/>
      <c r="F76" s="141"/>
      <c r="G76" s="142">
        <v>-90</v>
      </c>
      <c r="H76" s="245">
        <f>IF(H74=F73,F75,IF(H74=F75,F73,0))</f>
        <v>0</v>
      </c>
      <c r="I76" s="144">
        <f>IF(I74=G73,G75,IF(I74=G75,G73,0))</f>
        <v>0</v>
      </c>
      <c r="J76" s="145"/>
      <c r="K76" s="141"/>
      <c r="L76" s="141"/>
      <c r="M76" s="141"/>
      <c r="N76" s="141"/>
      <c r="O76" s="142">
        <v>-94</v>
      </c>
      <c r="P76" s="245">
        <f>IF(P74=N73,N75,IF(P74=N75,N73,0))</f>
        <v>0</v>
      </c>
      <c r="Q76" s="144">
        <f>IF(Q74=O73,O75,IF(Q74=O75,O73,0))</f>
        <v>0</v>
      </c>
      <c r="R76" s="161"/>
      <c r="S76" s="161"/>
      <c r="T76" s="127"/>
      <c r="U76" s="127"/>
      <c r="V76" s="127"/>
      <c r="W76" s="127"/>
      <c r="X76" s="127"/>
      <c r="Y76" s="127"/>
      <c r="Z76" s="127"/>
      <c r="AA76" s="127"/>
    </row>
    <row r="77" spans="1:27" ht="12.75" customHeight="1">
      <c r="A77" s="141"/>
      <c r="B77" s="141"/>
      <c r="C77" s="141"/>
      <c r="D77" s="141"/>
      <c r="E77" s="155"/>
      <c r="F77" s="155"/>
      <c r="G77" s="141"/>
      <c r="H77" s="141"/>
      <c r="I77" s="176" t="s">
        <v>140</v>
      </c>
      <c r="J77" s="176"/>
      <c r="K77" s="141"/>
      <c r="L77" s="141"/>
      <c r="M77" s="155"/>
      <c r="N77" s="155"/>
      <c r="O77" s="141"/>
      <c r="P77" s="141"/>
      <c r="Q77" s="177"/>
      <c r="R77" s="288" t="s">
        <v>141</v>
      </c>
      <c r="S77" s="288"/>
      <c r="T77" s="127"/>
      <c r="U77" s="127"/>
      <c r="V77" s="127"/>
      <c r="W77" s="127"/>
      <c r="X77" s="127"/>
      <c r="Y77" s="127"/>
      <c r="Z77" s="127"/>
      <c r="AA77" s="127"/>
    </row>
    <row r="78" spans="1:27" ht="12.7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</row>
    <row r="79" spans="1:27" ht="12.7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R47:S47"/>
    <mergeCell ref="R77:S77"/>
    <mergeCell ref="R60:S60"/>
    <mergeCell ref="R62:S62"/>
    <mergeCell ref="R64:S64"/>
    <mergeCell ref="R69:S69"/>
    <mergeCell ref="R75:S75"/>
    <mergeCell ref="R73:S73"/>
    <mergeCell ref="R25:S25"/>
    <mergeCell ref="R35:S35"/>
    <mergeCell ref="A1:S1"/>
    <mergeCell ref="R56:S56"/>
    <mergeCell ref="A3:S3"/>
    <mergeCell ref="A2:S2"/>
    <mergeCell ref="A4:S4"/>
    <mergeCell ref="R43:S43"/>
    <mergeCell ref="R51:S51"/>
    <mergeCell ref="R49:S49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AJ2"/>
    </sheetView>
  </sheetViews>
  <sheetFormatPr defaultColWidth="9.00390625" defaultRowHeight="12.75"/>
  <cols>
    <col min="1" max="1" width="9.125" style="263" customWidth="1"/>
    <col min="2" max="2" width="5.75390625" style="263" customWidth="1"/>
    <col min="3" max="4" width="25.75390625" style="0" customWidth="1"/>
    <col min="5" max="5" width="5.75390625" style="0" customWidth="1"/>
  </cols>
  <sheetData>
    <row r="1" spans="1:5" ht="12.75">
      <c r="A1" s="126" t="s">
        <v>57</v>
      </c>
      <c r="B1" s="293" t="s">
        <v>58</v>
      </c>
      <c r="C1" s="294"/>
      <c r="D1" s="291" t="s">
        <v>59</v>
      </c>
      <c r="E1" s="292"/>
    </row>
    <row r="2" spans="1:5" ht="12.75">
      <c r="A2" s="128">
        <v>1</v>
      </c>
      <c r="B2" s="259">
        <f>'В1'!D7</f>
        <v>4556</v>
      </c>
      <c r="C2" s="260" t="str">
        <f>'В1'!E7</f>
        <v>Хафизов Булат</v>
      </c>
      <c r="D2" s="261" t="str">
        <f>'В2'!C6</f>
        <v>_</v>
      </c>
      <c r="E2" s="262">
        <f>'В2'!B6</f>
        <v>0</v>
      </c>
    </row>
    <row r="3" spans="1:5" ht="12.75">
      <c r="A3" s="128">
        <v>2</v>
      </c>
      <c r="B3" s="259">
        <f>'В1'!D11</f>
        <v>6917</v>
      </c>
      <c r="C3" s="260" t="str">
        <f>'В1'!E11</f>
        <v>Канбеков Ринат</v>
      </c>
      <c r="D3" s="261" t="str">
        <f>'В2'!C8</f>
        <v>Шангареева Эльмира</v>
      </c>
      <c r="E3" s="262">
        <f>'В2'!B8</f>
        <v>6556</v>
      </c>
    </row>
    <row r="4" spans="1:5" ht="12.75">
      <c r="A4" s="128">
        <v>3</v>
      </c>
      <c r="B4" s="259">
        <f>'В1'!D15</f>
        <v>6096</v>
      </c>
      <c r="C4" s="260" t="str">
        <f>'В1'!E15</f>
        <v>Небера Максим</v>
      </c>
      <c r="D4" s="261" t="str">
        <f>'В2'!C10</f>
        <v>_</v>
      </c>
      <c r="E4" s="262">
        <f>'В2'!B10</f>
        <v>0</v>
      </c>
    </row>
    <row r="5" spans="1:5" ht="12.75">
      <c r="A5" s="128">
        <v>4</v>
      </c>
      <c r="B5" s="259">
        <f>'В1'!D19</f>
        <v>2616</v>
      </c>
      <c r="C5" s="260" t="str">
        <f>'В1'!E19</f>
        <v>Ишметов Александр</v>
      </c>
      <c r="D5" s="261" t="str">
        <f>'В2'!C12</f>
        <v>_</v>
      </c>
      <c r="E5" s="262">
        <f>'В2'!B12</f>
        <v>0</v>
      </c>
    </row>
    <row r="6" spans="1:5" ht="12.75">
      <c r="A6" s="128">
        <v>5</v>
      </c>
      <c r="B6" s="259">
        <f>'В1'!D23</f>
        <v>3713</v>
      </c>
      <c r="C6" s="260" t="str">
        <f>'В1'!E23</f>
        <v>Грубов Виталий</v>
      </c>
      <c r="D6" s="261" t="str">
        <f>'В2'!C14</f>
        <v>_</v>
      </c>
      <c r="E6" s="262">
        <f>'В2'!B14</f>
        <v>0</v>
      </c>
    </row>
    <row r="7" spans="1:5" ht="12.75">
      <c r="A7" s="128">
        <v>6</v>
      </c>
      <c r="B7" s="259">
        <f>'В1'!D27</f>
        <v>4822</v>
      </c>
      <c r="C7" s="260" t="str">
        <f>'В1'!E27</f>
        <v>Хомутов Максим</v>
      </c>
      <c r="D7" s="261" t="str">
        <f>'В2'!C16</f>
        <v>_</v>
      </c>
      <c r="E7" s="262">
        <f>'В2'!B16</f>
        <v>0</v>
      </c>
    </row>
    <row r="8" spans="1:5" ht="12.75">
      <c r="A8" s="128">
        <v>7</v>
      </c>
      <c r="B8" s="259">
        <f>'В1'!D31</f>
        <v>5521</v>
      </c>
      <c r="C8" s="260" t="str">
        <f>'В1'!E31</f>
        <v>Сабиров Тимур</v>
      </c>
      <c r="D8" s="261" t="str">
        <f>'В2'!C18</f>
        <v>Галин Рамис</v>
      </c>
      <c r="E8" s="262">
        <f>'В2'!B18</f>
        <v>5436</v>
      </c>
    </row>
    <row r="9" spans="1:5" ht="12.75">
      <c r="A9" s="128">
        <v>8</v>
      </c>
      <c r="B9" s="259">
        <f>'В1'!D35</f>
        <v>5700</v>
      </c>
      <c r="C9" s="260" t="str">
        <f>'В1'!E35</f>
        <v>Насыров Эмиль</v>
      </c>
      <c r="D9" s="261" t="str">
        <f>'В2'!C20</f>
        <v>_</v>
      </c>
      <c r="E9" s="262">
        <f>'В2'!B20</f>
        <v>0</v>
      </c>
    </row>
    <row r="10" spans="1:5" ht="12.75">
      <c r="A10" s="128">
        <v>9</v>
      </c>
      <c r="B10" s="259">
        <f>'В1'!D39</f>
        <v>4799</v>
      </c>
      <c r="C10" s="260" t="str">
        <f>'В1'!E39</f>
        <v>Лончакова Юлия</v>
      </c>
      <c r="D10" s="261" t="str">
        <f>'В2'!C22</f>
        <v>_</v>
      </c>
      <c r="E10" s="262">
        <f>'В2'!B22</f>
        <v>0</v>
      </c>
    </row>
    <row r="11" spans="1:5" ht="12.75">
      <c r="A11" s="128">
        <v>10</v>
      </c>
      <c r="B11" s="259">
        <f>'В1'!D43</f>
        <v>6409</v>
      </c>
      <c r="C11" s="260" t="str">
        <f>'В1'!E43</f>
        <v>Муратова Аделина</v>
      </c>
      <c r="D11" s="261" t="str">
        <f>'В2'!C24</f>
        <v>Марданов Камиль</v>
      </c>
      <c r="E11" s="262">
        <f>'В2'!B24</f>
        <v>6969</v>
      </c>
    </row>
    <row r="12" spans="1:5" ht="12.75">
      <c r="A12" s="128">
        <v>11</v>
      </c>
      <c r="B12" s="259">
        <f>'В1'!D47</f>
        <v>5235</v>
      </c>
      <c r="C12" s="260" t="str">
        <f>'В1'!E47</f>
        <v>Петухова Надежда</v>
      </c>
      <c r="D12" s="261" t="str">
        <f>'В2'!C26</f>
        <v>_</v>
      </c>
      <c r="E12" s="262">
        <f>'В2'!B26</f>
        <v>0</v>
      </c>
    </row>
    <row r="13" spans="1:5" ht="12.75">
      <c r="A13" s="128">
        <v>12</v>
      </c>
      <c r="B13" s="259">
        <f>'В1'!D51</f>
        <v>4063</v>
      </c>
      <c r="C13" s="260" t="str">
        <f>'В1'!E51</f>
        <v>Емельянов Александр</v>
      </c>
      <c r="D13" s="261" t="str">
        <f>'В2'!C28</f>
        <v>_</v>
      </c>
      <c r="E13" s="262">
        <f>'В2'!B28</f>
        <v>0</v>
      </c>
    </row>
    <row r="14" spans="1:5" ht="12.75">
      <c r="A14" s="128">
        <v>13</v>
      </c>
      <c r="B14" s="259">
        <f>'В1'!D55</f>
        <v>4849</v>
      </c>
      <c r="C14" s="260" t="str">
        <f>'В1'!E55</f>
        <v>Салимянов Руслан</v>
      </c>
      <c r="D14" s="261" t="str">
        <f>'В2'!C30</f>
        <v>_</v>
      </c>
      <c r="E14" s="262">
        <f>'В2'!B30</f>
        <v>0</v>
      </c>
    </row>
    <row r="15" spans="1:5" ht="12.75">
      <c r="A15" s="128">
        <v>14</v>
      </c>
      <c r="B15" s="259">
        <f>'В1'!D59</f>
        <v>6029</v>
      </c>
      <c r="C15" s="260" t="str">
        <f>'В1'!E59</f>
        <v>Фирсов Денис</v>
      </c>
      <c r="D15" s="261" t="str">
        <f>'В2'!C32</f>
        <v>_</v>
      </c>
      <c r="E15" s="262">
        <f>'В2'!B32</f>
        <v>0</v>
      </c>
    </row>
    <row r="16" spans="1:5" ht="12.75">
      <c r="A16" s="128">
        <v>15</v>
      </c>
      <c r="B16" s="259">
        <f>'В1'!D63</f>
        <v>5429</v>
      </c>
      <c r="C16" s="260" t="str">
        <f>'В1'!E63</f>
        <v>Апсатарова Дарина</v>
      </c>
      <c r="D16" s="261" t="str">
        <f>'В2'!C34</f>
        <v>Нестеренко Георгий</v>
      </c>
      <c r="E16" s="262">
        <f>'В2'!B34</f>
        <v>788</v>
      </c>
    </row>
    <row r="17" spans="1:5" ht="12.75">
      <c r="A17" s="128">
        <v>16</v>
      </c>
      <c r="B17" s="259">
        <f>'В1'!D67</f>
        <v>3701</v>
      </c>
      <c r="C17" s="260" t="str">
        <f>'В1'!E67</f>
        <v>Байрамалов Константин</v>
      </c>
      <c r="D17" s="261" t="str">
        <f>'В2'!C36</f>
        <v>_</v>
      </c>
      <c r="E17" s="262">
        <f>'В2'!B36</f>
        <v>0</v>
      </c>
    </row>
    <row r="18" spans="1:5" ht="12.75">
      <c r="A18" s="128">
        <v>17</v>
      </c>
      <c r="B18" s="259">
        <f>'В1'!F9</f>
        <v>4556</v>
      </c>
      <c r="C18" s="260" t="str">
        <f>'В1'!G9</f>
        <v>Хафизов Булат</v>
      </c>
      <c r="D18" s="261" t="str">
        <f>'В2'!E37</f>
        <v>Канбеков Ринат</v>
      </c>
      <c r="E18" s="262">
        <f>'В2'!D37</f>
        <v>6917</v>
      </c>
    </row>
    <row r="19" spans="1:5" ht="12.75">
      <c r="A19" s="128">
        <v>18</v>
      </c>
      <c r="B19" s="259">
        <f>'В1'!F17</f>
        <v>6096</v>
      </c>
      <c r="C19" s="260" t="str">
        <f>'В1'!G17</f>
        <v>Небера Максим</v>
      </c>
      <c r="D19" s="261" t="str">
        <f>'В2'!E33</f>
        <v>Ишметов Александр</v>
      </c>
      <c r="E19" s="262">
        <f>'В2'!D33</f>
        <v>2616</v>
      </c>
    </row>
    <row r="20" spans="1:5" ht="12.75">
      <c r="A20" s="128">
        <v>19</v>
      </c>
      <c r="B20" s="259">
        <f>'В1'!F25</f>
        <v>3713</v>
      </c>
      <c r="C20" s="260" t="str">
        <f>'В1'!G25</f>
        <v>Грубов Виталий</v>
      </c>
      <c r="D20" s="261" t="str">
        <f>'В2'!E29</f>
        <v>Хомутов Максим</v>
      </c>
      <c r="E20" s="262">
        <f>'В2'!D29</f>
        <v>4822</v>
      </c>
    </row>
    <row r="21" spans="1:5" ht="12.75">
      <c r="A21" s="128">
        <v>20</v>
      </c>
      <c r="B21" s="259">
        <f>'В1'!F33</f>
        <v>5700</v>
      </c>
      <c r="C21" s="260" t="str">
        <f>'В1'!G33</f>
        <v>Насыров Эмиль</v>
      </c>
      <c r="D21" s="261" t="str">
        <f>'В2'!E25</f>
        <v>Сабиров Тимур</v>
      </c>
      <c r="E21" s="262">
        <f>'В2'!D25</f>
        <v>5521</v>
      </c>
    </row>
    <row r="22" spans="1:5" ht="12.75">
      <c r="A22" s="128">
        <v>21</v>
      </c>
      <c r="B22" s="259">
        <f>'В1'!F41</f>
        <v>4799</v>
      </c>
      <c r="C22" s="260" t="str">
        <f>'В1'!G41</f>
        <v>Лончакова Юлия</v>
      </c>
      <c r="D22" s="261" t="str">
        <f>'В2'!E21</f>
        <v>Муратова Аделина</v>
      </c>
      <c r="E22" s="262">
        <f>'В2'!D21</f>
        <v>6409</v>
      </c>
    </row>
    <row r="23" spans="1:5" ht="12.75">
      <c r="A23" s="128">
        <v>22</v>
      </c>
      <c r="B23" s="259">
        <f>'В1'!F49</f>
        <v>4063</v>
      </c>
      <c r="C23" s="260" t="str">
        <f>'В1'!G49</f>
        <v>Емельянов Александр</v>
      </c>
      <c r="D23" s="261" t="str">
        <f>'В2'!E17</f>
        <v>Петухова Надежда</v>
      </c>
      <c r="E23" s="262">
        <f>'В2'!D17</f>
        <v>5235</v>
      </c>
    </row>
    <row r="24" spans="1:5" ht="12.75">
      <c r="A24" s="128">
        <v>23</v>
      </c>
      <c r="B24" s="259">
        <f>'В1'!F57</f>
        <v>6029</v>
      </c>
      <c r="C24" s="260" t="str">
        <f>'В1'!G57</f>
        <v>Фирсов Денис</v>
      </c>
      <c r="D24" s="261" t="str">
        <f>'В2'!E13</f>
        <v>Салимянов Руслан</v>
      </c>
      <c r="E24" s="262">
        <f>'В2'!D13</f>
        <v>4849</v>
      </c>
    </row>
    <row r="25" spans="1:5" ht="12.75">
      <c r="A25" s="128">
        <v>24</v>
      </c>
      <c r="B25" s="259">
        <f>'В1'!F65</f>
        <v>3701</v>
      </c>
      <c r="C25" s="260" t="str">
        <f>'В1'!G65</f>
        <v>Байрамалов Константин</v>
      </c>
      <c r="D25" s="261" t="str">
        <f>'В2'!E9</f>
        <v>Апсатарова Дарина</v>
      </c>
      <c r="E25" s="262">
        <f>'В2'!D9</f>
        <v>5429</v>
      </c>
    </row>
    <row r="26" spans="1:5" ht="12.75">
      <c r="A26" s="128">
        <v>25</v>
      </c>
      <c r="B26" s="259">
        <f>'В1'!H13</f>
        <v>4556</v>
      </c>
      <c r="C26" s="260" t="str">
        <f>'В1'!I13</f>
        <v>Хафизов Булат</v>
      </c>
      <c r="D26" s="261" t="str">
        <f>'В2'!I6</f>
        <v>Небера Максим</v>
      </c>
      <c r="E26" s="262">
        <f>'В2'!H6</f>
        <v>6096</v>
      </c>
    </row>
    <row r="27" spans="1:5" ht="12.75">
      <c r="A27" s="128">
        <v>26</v>
      </c>
      <c r="B27" s="259">
        <f>'В1'!H29</f>
        <v>3713</v>
      </c>
      <c r="C27" s="260" t="str">
        <f>'В1'!I29</f>
        <v>Грубов Виталий</v>
      </c>
      <c r="D27" s="261" t="str">
        <f>'В2'!I14</f>
        <v>Насыров Эмиль</v>
      </c>
      <c r="E27" s="262">
        <f>'В2'!H14</f>
        <v>5700</v>
      </c>
    </row>
    <row r="28" spans="1:5" ht="12.75">
      <c r="A28" s="128">
        <v>27</v>
      </c>
      <c r="B28" s="259">
        <f>'В1'!H45</f>
        <v>4799</v>
      </c>
      <c r="C28" s="260" t="str">
        <f>'В1'!I45</f>
        <v>Лончакова Юлия</v>
      </c>
      <c r="D28" s="261" t="str">
        <f>'В2'!I22</f>
        <v>Емельянов Александр</v>
      </c>
      <c r="E28" s="262">
        <f>'В2'!H22</f>
        <v>4063</v>
      </c>
    </row>
    <row r="29" spans="1:5" ht="12.75">
      <c r="A29" s="128">
        <v>28</v>
      </c>
      <c r="B29" s="259">
        <f>'В1'!H61</f>
        <v>3701</v>
      </c>
      <c r="C29" s="260" t="str">
        <f>'В1'!I61</f>
        <v>Байрамалов Константин</v>
      </c>
      <c r="D29" s="261" t="str">
        <f>'В2'!I30</f>
        <v>Фирсов Денис</v>
      </c>
      <c r="E29" s="262">
        <f>'В2'!H30</f>
        <v>6029</v>
      </c>
    </row>
    <row r="30" spans="1:5" ht="12.75">
      <c r="A30" s="128">
        <v>29</v>
      </c>
      <c r="B30" s="259">
        <f>'В1'!J21</f>
        <v>4556</v>
      </c>
      <c r="C30" s="260" t="str">
        <f>'В1'!K21</f>
        <v>Хафизов Булат</v>
      </c>
      <c r="D30" s="261" t="str">
        <f>'В2'!M36</f>
        <v>Грубов Виталий</v>
      </c>
      <c r="E30" s="262">
        <f>'В2'!L36</f>
        <v>3713</v>
      </c>
    </row>
    <row r="31" spans="1:5" ht="12.75">
      <c r="A31" s="128">
        <v>30</v>
      </c>
      <c r="B31" s="259">
        <f>'В1'!J53</f>
        <v>4799</v>
      </c>
      <c r="C31" s="260" t="str">
        <f>'В1'!K53</f>
        <v>Лончакова Юлия</v>
      </c>
      <c r="D31" s="261" t="str">
        <f>'В2'!M20</f>
        <v>Байрамалов Константин</v>
      </c>
      <c r="E31" s="262">
        <f>'В2'!L20</f>
        <v>3701</v>
      </c>
    </row>
    <row r="32" spans="1:5" ht="12.75">
      <c r="A32" s="128">
        <v>31</v>
      </c>
      <c r="B32" s="259">
        <f>'В1'!L37</f>
        <v>4556</v>
      </c>
      <c r="C32" s="260" t="str">
        <f>'В1'!M37</f>
        <v>Хафизов Булат</v>
      </c>
      <c r="D32" s="261" t="str">
        <f>'В1'!M57</f>
        <v>Лончакова Юлия</v>
      </c>
      <c r="E32" s="262">
        <f>'В1'!L57</f>
        <v>4799</v>
      </c>
    </row>
    <row r="33" spans="1:5" ht="12.75">
      <c r="A33" s="128">
        <v>32</v>
      </c>
      <c r="B33" s="259">
        <f>'В2'!D7</f>
        <v>6556</v>
      </c>
      <c r="C33" s="260" t="str">
        <f>'В2'!E7</f>
        <v>Шангареева Эльмира</v>
      </c>
      <c r="D33" s="261" t="str">
        <f>'В2'!C58</f>
        <v>_</v>
      </c>
      <c r="E33" s="262">
        <f>'В2'!B58</f>
        <v>0</v>
      </c>
    </row>
    <row r="34" spans="1:5" ht="12.75">
      <c r="A34" s="128">
        <v>33</v>
      </c>
      <c r="B34" s="259">
        <f>'В2'!D11</f>
        <v>0</v>
      </c>
      <c r="C34" s="260">
        <f>'В2'!E11</f>
        <v>0</v>
      </c>
      <c r="D34" s="261">
        <f>'В2'!C60</f>
        <v>0</v>
      </c>
      <c r="E34" s="262">
        <f>'В2'!B60</f>
        <v>0</v>
      </c>
    </row>
    <row r="35" spans="1:5" ht="12.75">
      <c r="A35" s="128">
        <v>34</v>
      </c>
      <c r="B35" s="259">
        <f>'В2'!D15</f>
        <v>0</v>
      </c>
      <c r="C35" s="260">
        <f>'В2'!E15</f>
        <v>0</v>
      </c>
      <c r="D35" s="261">
        <f>'В2'!C62</f>
        <v>0</v>
      </c>
      <c r="E35" s="262">
        <f>'В2'!B62</f>
        <v>0</v>
      </c>
    </row>
    <row r="36" spans="1:5" ht="12.75">
      <c r="A36" s="128">
        <v>35</v>
      </c>
      <c r="B36" s="259">
        <f>'В2'!D19</f>
        <v>5436</v>
      </c>
      <c r="C36" s="260" t="str">
        <f>'В2'!E19</f>
        <v>Галин Рамис</v>
      </c>
      <c r="D36" s="261" t="str">
        <f>'В2'!C64</f>
        <v>_</v>
      </c>
      <c r="E36" s="262">
        <f>'В2'!B64</f>
        <v>0</v>
      </c>
    </row>
    <row r="37" spans="1:5" ht="12.75">
      <c r="A37" s="128">
        <v>36</v>
      </c>
      <c r="B37" s="259">
        <f>'В2'!D23</f>
        <v>6969</v>
      </c>
      <c r="C37" s="260" t="str">
        <f>'В2'!E23</f>
        <v>Марданов Камиль</v>
      </c>
      <c r="D37" s="261" t="str">
        <f>'В2'!C66</f>
        <v>_</v>
      </c>
      <c r="E37" s="262">
        <f>'В2'!B66</f>
        <v>0</v>
      </c>
    </row>
    <row r="38" spans="1:5" ht="12.75">
      <c r="A38" s="128">
        <v>37</v>
      </c>
      <c r="B38" s="259">
        <f>'В2'!D27</f>
        <v>0</v>
      </c>
      <c r="C38" s="260">
        <f>'В2'!E27</f>
        <v>0</v>
      </c>
      <c r="D38" s="261">
        <f>'В2'!C68</f>
        <v>0</v>
      </c>
      <c r="E38" s="262">
        <f>'В2'!B68</f>
        <v>0</v>
      </c>
    </row>
    <row r="39" spans="1:5" ht="12.75">
      <c r="A39" s="128">
        <v>38</v>
      </c>
      <c r="B39" s="259">
        <f>'В2'!D31</f>
        <v>0</v>
      </c>
      <c r="C39" s="260">
        <f>'В2'!E31</f>
        <v>0</v>
      </c>
      <c r="D39" s="261">
        <f>'В2'!C70</f>
        <v>0</v>
      </c>
      <c r="E39" s="262">
        <f>'В2'!B70</f>
        <v>0</v>
      </c>
    </row>
    <row r="40" spans="1:5" ht="12.75">
      <c r="A40" s="128">
        <v>39</v>
      </c>
      <c r="B40" s="259">
        <f>'В2'!D35</f>
        <v>788</v>
      </c>
      <c r="C40" s="260" t="str">
        <f>'В2'!E35</f>
        <v>Нестеренко Георгий</v>
      </c>
      <c r="D40" s="261" t="str">
        <f>'В2'!C72</f>
        <v>_</v>
      </c>
      <c r="E40" s="262">
        <f>'В2'!B72</f>
        <v>0</v>
      </c>
    </row>
    <row r="41" spans="1:5" ht="12.75">
      <c r="A41" s="128">
        <v>40</v>
      </c>
      <c r="B41" s="259">
        <f>'В2'!F8</f>
        <v>5429</v>
      </c>
      <c r="C41" s="260" t="str">
        <f>'В2'!G8</f>
        <v>Апсатарова Дарина</v>
      </c>
      <c r="D41" s="261" t="str">
        <f>'В2'!C39</f>
        <v>Шангареева Эльмира</v>
      </c>
      <c r="E41" s="262">
        <f>'В2'!B39</f>
        <v>6556</v>
      </c>
    </row>
    <row r="42" spans="1:5" ht="12.75">
      <c r="A42" s="128">
        <v>41</v>
      </c>
      <c r="B42" s="259">
        <f>'В2'!F12</f>
        <v>4849</v>
      </c>
      <c r="C42" s="260" t="str">
        <f>'В2'!G12</f>
        <v>Салимянов Руслан</v>
      </c>
      <c r="D42" s="261">
        <f>'В2'!C41</f>
        <v>0</v>
      </c>
      <c r="E42" s="262">
        <f>'В2'!B41</f>
        <v>0</v>
      </c>
    </row>
    <row r="43" spans="1:5" ht="12.75">
      <c r="A43" s="128">
        <v>42</v>
      </c>
      <c r="B43" s="259">
        <f>'В2'!F16</f>
        <v>5235</v>
      </c>
      <c r="C43" s="260" t="str">
        <f>'В2'!G16</f>
        <v>Петухова Надежда</v>
      </c>
      <c r="D43" s="261">
        <f>'В2'!C43</f>
        <v>0</v>
      </c>
      <c r="E43" s="262">
        <f>'В2'!B43</f>
        <v>0</v>
      </c>
    </row>
    <row r="44" spans="1:5" ht="12.75">
      <c r="A44" s="128">
        <v>43</v>
      </c>
      <c r="B44" s="259">
        <f>'В2'!F20</f>
        <v>6409</v>
      </c>
      <c r="C44" s="260" t="str">
        <f>'В2'!G20</f>
        <v>Муратова Аделина</v>
      </c>
      <c r="D44" s="261" t="str">
        <f>'В2'!C45</f>
        <v>Галин Рамис</v>
      </c>
      <c r="E44" s="262">
        <f>'В2'!B45</f>
        <v>5436</v>
      </c>
    </row>
    <row r="45" spans="1:5" ht="12.75">
      <c r="A45" s="128">
        <v>44</v>
      </c>
      <c r="B45" s="259">
        <f>'В2'!F24</f>
        <v>6969</v>
      </c>
      <c r="C45" s="260" t="str">
        <f>'В2'!G24</f>
        <v>Марданов Камиль</v>
      </c>
      <c r="D45" s="261" t="str">
        <f>'В2'!C47</f>
        <v>Сабиров Тимур</v>
      </c>
      <c r="E45" s="262">
        <f>'В2'!B47</f>
        <v>5521</v>
      </c>
    </row>
    <row r="46" spans="1:5" ht="12.75">
      <c r="A46" s="128">
        <v>45</v>
      </c>
      <c r="B46" s="259">
        <f>'В2'!F28</f>
        <v>4822</v>
      </c>
      <c r="C46" s="260" t="str">
        <f>'В2'!G28</f>
        <v>Хомутов Максим</v>
      </c>
      <c r="D46" s="261">
        <f>'В2'!C49</f>
        <v>0</v>
      </c>
      <c r="E46" s="262">
        <f>'В2'!B49</f>
        <v>0</v>
      </c>
    </row>
    <row r="47" spans="1:5" ht="12.75">
      <c r="A47" s="128">
        <v>46</v>
      </c>
      <c r="B47" s="259">
        <f>'В2'!F32</f>
        <v>2616</v>
      </c>
      <c r="C47" s="260" t="str">
        <f>'В2'!G32</f>
        <v>Ишметов Александр</v>
      </c>
      <c r="D47" s="261">
        <f>'В2'!C51</f>
        <v>0</v>
      </c>
      <c r="E47" s="262">
        <f>'В2'!B51</f>
        <v>0</v>
      </c>
    </row>
    <row r="48" spans="1:5" ht="12.75">
      <c r="A48" s="128">
        <v>47</v>
      </c>
      <c r="B48" s="259">
        <f>'В2'!F36</f>
        <v>6917</v>
      </c>
      <c r="C48" s="260" t="str">
        <f>'В2'!G36</f>
        <v>Канбеков Ринат</v>
      </c>
      <c r="D48" s="261" t="str">
        <f>'В2'!C53</f>
        <v>Нестеренко Георгий</v>
      </c>
      <c r="E48" s="262">
        <f>'В2'!B53</f>
        <v>788</v>
      </c>
    </row>
    <row r="49" spans="1:5" ht="12.75">
      <c r="A49" s="128">
        <v>48</v>
      </c>
      <c r="B49" s="259">
        <f>'В2'!H10</f>
        <v>4849</v>
      </c>
      <c r="C49" s="260" t="str">
        <f>'В2'!I10</f>
        <v>Салимянов Руслан</v>
      </c>
      <c r="D49" s="261" t="str">
        <f>'В2'!M39</f>
        <v>Апсатарова Дарина</v>
      </c>
      <c r="E49" s="262">
        <f>'В2'!L39</f>
        <v>5429</v>
      </c>
    </row>
    <row r="50" spans="1:5" ht="12.75">
      <c r="A50" s="128">
        <v>49</v>
      </c>
      <c r="B50" s="259">
        <f>'В2'!H18</f>
        <v>6409</v>
      </c>
      <c r="C50" s="260" t="str">
        <f>'В2'!I18</f>
        <v>Муратова Аделина</v>
      </c>
      <c r="D50" s="261" t="str">
        <f>'В2'!M41</f>
        <v>Петухова Надежда</v>
      </c>
      <c r="E50" s="262">
        <f>'В2'!L41</f>
        <v>5235</v>
      </c>
    </row>
    <row r="51" spans="1:5" ht="12.75">
      <c r="A51" s="128">
        <v>50</v>
      </c>
      <c r="B51" s="259">
        <f>'В2'!H26</f>
        <v>4822</v>
      </c>
      <c r="C51" s="260" t="str">
        <f>'В2'!I26</f>
        <v>Хомутов Максим</v>
      </c>
      <c r="D51" s="261" t="str">
        <f>'В2'!M43</f>
        <v>Марданов Камиль</v>
      </c>
      <c r="E51" s="262">
        <f>'В2'!L43</f>
        <v>6969</v>
      </c>
    </row>
    <row r="52" spans="1:5" ht="12.75">
      <c r="A52" s="128">
        <v>51</v>
      </c>
      <c r="B52" s="259">
        <f>'В2'!H34</f>
        <v>2616</v>
      </c>
      <c r="C52" s="260" t="str">
        <f>'В2'!I34</f>
        <v>Ишметов Александр</v>
      </c>
      <c r="D52" s="261" t="str">
        <f>'В2'!M45</f>
        <v>Канбеков Ринат</v>
      </c>
      <c r="E52" s="262">
        <f>'В2'!L45</f>
        <v>6917</v>
      </c>
    </row>
    <row r="53" spans="1:5" ht="12.75">
      <c r="A53" s="128">
        <v>52</v>
      </c>
      <c r="B53" s="259">
        <f>'В2'!J8</f>
        <v>4849</v>
      </c>
      <c r="C53" s="260" t="str">
        <f>'В2'!K8</f>
        <v>Салимянов Руслан</v>
      </c>
      <c r="D53" s="261" t="str">
        <f>'В1'!C70</f>
        <v>Небера Максим</v>
      </c>
      <c r="E53" s="262">
        <f>'В1'!B70</f>
        <v>6096</v>
      </c>
    </row>
    <row r="54" spans="1:5" ht="12.75">
      <c r="A54" s="128">
        <v>53</v>
      </c>
      <c r="B54" s="259">
        <f>'В2'!J16</f>
        <v>5700</v>
      </c>
      <c r="C54" s="260" t="str">
        <f>'В2'!K16</f>
        <v>Насыров Эмиль</v>
      </c>
      <c r="D54" s="261" t="str">
        <f>'В1'!C72</f>
        <v>Муратова Аделина</v>
      </c>
      <c r="E54" s="262">
        <f>'В1'!B72</f>
        <v>6409</v>
      </c>
    </row>
    <row r="55" spans="1:5" ht="12.75">
      <c r="A55" s="128">
        <v>54</v>
      </c>
      <c r="B55" s="259">
        <f>'В2'!J24</f>
        <v>4063</v>
      </c>
      <c r="C55" s="260" t="str">
        <f>'В2'!K24</f>
        <v>Емельянов Александр</v>
      </c>
      <c r="D55" s="261" t="str">
        <f>'В1'!C74</f>
        <v>Хомутов Максим</v>
      </c>
      <c r="E55" s="262">
        <f>'В1'!B74</f>
        <v>4822</v>
      </c>
    </row>
    <row r="56" spans="1:5" ht="12.75">
      <c r="A56" s="128">
        <v>55</v>
      </c>
      <c r="B56" s="259">
        <f>'В2'!J32</f>
        <v>6029</v>
      </c>
      <c r="C56" s="260" t="str">
        <f>'В2'!K32</f>
        <v>Фирсов Денис</v>
      </c>
      <c r="D56" s="261" t="str">
        <f>'В1'!C76</f>
        <v>Ишметов Александр</v>
      </c>
      <c r="E56" s="262">
        <f>'В1'!B76</f>
        <v>2616</v>
      </c>
    </row>
    <row r="57" spans="1:5" ht="12.75">
      <c r="A57" s="128">
        <v>56</v>
      </c>
      <c r="B57" s="259">
        <f>'В2'!L12</f>
        <v>5700</v>
      </c>
      <c r="C57" s="260" t="str">
        <f>'В2'!M12</f>
        <v>Насыров Эмиль</v>
      </c>
      <c r="D57" s="261" t="str">
        <f>'В1'!K68</f>
        <v>Салимянов Руслан</v>
      </c>
      <c r="E57" s="262">
        <f>'В1'!J68</f>
        <v>4849</v>
      </c>
    </row>
    <row r="58" spans="1:5" ht="12.75">
      <c r="A58" s="128">
        <v>57</v>
      </c>
      <c r="B58" s="259">
        <f>'В2'!L28</f>
        <v>4063</v>
      </c>
      <c r="C58" s="260" t="str">
        <f>'В2'!M28</f>
        <v>Емельянов Александр</v>
      </c>
      <c r="D58" s="261" t="str">
        <f>'В1'!K70</f>
        <v>Фирсов Денис</v>
      </c>
      <c r="E58" s="262">
        <f>'В1'!J70</f>
        <v>6029</v>
      </c>
    </row>
    <row r="59" spans="1:5" ht="12.75">
      <c r="A59" s="128">
        <v>58</v>
      </c>
      <c r="B59" s="259">
        <f>'В2'!N16</f>
        <v>3701</v>
      </c>
      <c r="C59" s="260" t="str">
        <f>'В2'!O16</f>
        <v>Байрамалов Константин</v>
      </c>
      <c r="D59" s="261" t="str">
        <f>'В1'!K63</f>
        <v>Насыров Эмиль</v>
      </c>
      <c r="E59" s="262">
        <f>'В1'!J63</f>
        <v>5700</v>
      </c>
    </row>
    <row r="60" spans="1:5" ht="12.75">
      <c r="A60" s="128">
        <v>59</v>
      </c>
      <c r="B60" s="259">
        <f>'В2'!N32</f>
        <v>3713</v>
      </c>
      <c r="C60" s="260" t="str">
        <f>'В2'!O32</f>
        <v>Грубов Виталий</v>
      </c>
      <c r="D60" s="261" t="str">
        <f>'В1'!K65</f>
        <v>Емельянов Александр</v>
      </c>
      <c r="E60" s="262">
        <f>'В1'!J65</f>
        <v>4063</v>
      </c>
    </row>
    <row r="61" spans="1:5" ht="12.75">
      <c r="A61" s="128">
        <v>60</v>
      </c>
      <c r="B61" s="259">
        <f>'В2'!P24</f>
        <v>3701</v>
      </c>
      <c r="C61" s="260" t="str">
        <f>'В2'!Q24</f>
        <v>Байрамалов Константин</v>
      </c>
      <c r="D61" s="261" t="str">
        <f>'В2'!Q34</f>
        <v>Грубов Виталий</v>
      </c>
      <c r="E61" s="262">
        <f>'В2'!P34</f>
        <v>3713</v>
      </c>
    </row>
    <row r="62" spans="1:5" ht="12.75">
      <c r="A62" s="128">
        <v>61</v>
      </c>
      <c r="B62" s="259">
        <f>'В1'!L64</f>
        <v>5700</v>
      </c>
      <c r="C62" s="260" t="str">
        <f>'В1'!M64</f>
        <v>Насыров Эмиль</v>
      </c>
      <c r="D62" s="261" t="str">
        <f>'В1'!M66</f>
        <v>Емельянов Александр</v>
      </c>
      <c r="E62" s="262">
        <f>'В1'!L66</f>
        <v>4063</v>
      </c>
    </row>
    <row r="63" spans="1:5" ht="12.75">
      <c r="A63" s="128">
        <v>62</v>
      </c>
      <c r="B63" s="259">
        <f>'В1'!L69</f>
        <v>4849</v>
      </c>
      <c r="C63" s="260" t="str">
        <f>'В1'!M69</f>
        <v>Салимянов Руслан</v>
      </c>
      <c r="D63" s="261" t="str">
        <f>'В1'!M71</f>
        <v>Фирсов Денис</v>
      </c>
      <c r="E63" s="262">
        <f>'В1'!L71</f>
        <v>6029</v>
      </c>
    </row>
    <row r="64" spans="1:5" ht="12.75">
      <c r="A64" s="128">
        <v>63</v>
      </c>
      <c r="B64" s="259">
        <f>'В1'!D71</f>
        <v>6096</v>
      </c>
      <c r="C64" s="260" t="str">
        <f>'В1'!E71</f>
        <v>Небера Максим</v>
      </c>
      <c r="D64" s="261" t="str">
        <f>'В1'!K73</f>
        <v>Муратова Аделина</v>
      </c>
      <c r="E64" s="262">
        <f>'В1'!J73</f>
        <v>6409</v>
      </c>
    </row>
    <row r="65" spans="1:5" ht="12.75">
      <c r="A65" s="128">
        <v>64</v>
      </c>
      <c r="B65" s="259">
        <f>'В1'!D75</f>
        <v>4822</v>
      </c>
      <c r="C65" s="260" t="str">
        <f>'В1'!E75</f>
        <v>Хомутов Максим</v>
      </c>
      <c r="D65" s="261" t="str">
        <f>'В1'!K75</f>
        <v>Ишметов Александр</v>
      </c>
      <c r="E65" s="262">
        <f>'В1'!J75</f>
        <v>2616</v>
      </c>
    </row>
    <row r="66" spans="1:5" ht="12.75">
      <c r="A66" s="128">
        <v>65</v>
      </c>
      <c r="B66" s="259">
        <f>'В1'!F73</f>
        <v>4822</v>
      </c>
      <c r="C66" s="260" t="str">
        <f>'В1'!G73</f>
        <v>Хомутов Максим</v>
      </c>
      <c r="D66" s="261" t="str">
        <f>'В1'!G76</f>
        <v>Небера Максим</v>
      </c>
      <c r="E66" s="262">
        <f>'В1'!F76</f>
        <v>6096</v>
      </c>
    </row>
    <row r="67" spans="1:5" ht="12.75">
      <c r="A67" s="128">
        <v>66</v>
      </c>
      <c r="B67" s="259">
        <f>'В1'!L74</f>
        <v>6409</v>
      </c>
      <c r="C67" s="260" t="str">
        <f>'В1'!M74</f>
        <v>Муратова Аделина</v>
      </c>
      <c r="D67" s="261" t="str">
        <f>'В1'!M76</f>
        <v>Ишметов Александр</v>
      </c>
      <c r="E67" s="262">
        <f>'В1'!L76</f>
        <v>2616</v>
      </c>
    </row>
    <row r="68" spans="1:5" ht="12.75">
      <c r="A68" s="128">
        <v>67</v>
      </c>
      <c r="B68" s="259">
        <f>'В2'!N40</f>
        <v>5429</v>
      </c>
      <c r="C68" s="260" t="str">
        <f>'В2'!O40</f>
        <v>Апсатарова Дарина</v>
      </c>
      <c r="D68" s="261" t="str">
        <f>'В2'!O47</f>
        <v>Петухова Надежда</v>
      </c>
      <c r="E68" s="262">
        <f>'В2'!N47</f>
        <v>5235</v>
      </c>
    </row>
    <row r="69" spans="1:5" ht="12.75">
      <c r="A69" s="128">
        <v>68</v>
      </c>
      <c r="B69" s="259">
        <f>'В2'!N44</f>
        <v>6917</v>
      </c>
      <c r="C69" s="260" t="str">
        <f>'В2'!O44</f>
        <v>Канбеков Ринат</v>
      </c>
      <c r="D69" s="261" t="str">
        <f>'В2'!O49</f>
        <v>Марданов Камиль</v>
      </c>
      <c r="E69" s="262">
        <f>'В2'!N49</f>
        <v>6969</v>
      </c>
    </row>
    <row r="70" spans="1:5" ht="12.75">
      <c r="A70" s="128">
        <v>69</v>
      </c>
      <c r="B70" s="259">
        <f>'В2'!P42</f>
        <v>5429</v>
      </c>
      <c r="C70" s="260" t="str">
        <f>'В2'!Q42</f>
        <v>Апсатарова Дарина</v>
      </c>
      <c r="D70" s="261" t="str">
        <f>'В2'!Q46</f>
        <v>Канбеков Ринат</v>
      </c>
      <c r="E70" s="262">
        <f>'В2'!P46</f>
        <v>6917</v>
      </c>
    </row>
    <row r="71" spans="1:5" ht="12.75">
      <c r="A71" s="128">
        <v>70</v>
      </c>
      <c r="B71" s="259">
        <f>'В2'!P48</f>
        <v>6969</v>
      </c>
      <c r="C71" s="260" t="str">
        <f>'В2'!Q48</f>
        <v>Марданов Камиль</v>
      </c>
      <c r="D71" s="261" t="str">
        <f>'В2'!Q50</f>
        <v>Петухова Надежда</v>
      </c>
      <c r="E71" s="262">
        <f>'В2'!P50</f>
        <v>5235</v>
      </c>
    </row>
    <row r="72" spans="1:5" ht="12.75">
      <c r="A72" s="128">
        <v>71</v>
      </c>
      <c r="B72" s="259">
        <f>'В2'!D40</f>
        <v>0</v>
      </c>
      <c r="C72" s="260">
        <f>'В2'!E40</f>
        <v>0</v>
      </c>
      <c r="D72" s="261" t="str">
        <f>'В2'!M52</f>
        <v>Шангареева Эльмира</v>
      </c>
      <c r="E72" s="262">
        <f>'В2'!L52</f>
        <v>6556</v>
      </c>
    </row>
    <row r="73" spans="1:5" ht="12.75">
      <c r="A73" s="128">
        <v>72</v>
      </c>
      <c r="B73" s="259">
        <f>'В2'!D44</f>
        <v>0</v>
      </c>
      <c r="C73" s="260">
        <f>'В2'!E44</f>
        <v>0</v>
      </c>
      <c r="D73" s="261" t="str">
        <f>'В2'!M54</f>
        <v>Галин Рамис</v>
      </c>
      <c r="E73" s="262">
        <f>'В2'!L54</f>
        <v>5436</v>
      </c>
    </row>
    <row r="74" spans="1:5" ht="12.75">
      <c r="A74" s="128">
        <v>73</v>
      </c>
      <c r="B74" s="259">
        <f>'В2'!D48</f>
        <v>0</v>
      </c>
      <c r="C74" s="260">
        <f>'В2'!E48</f>
        <v>0</v>
      </c>
      <c r="D74" s="261" t="str">
        <f>'В2'!M56</f>
        <v>Сабиров Тимур</v>
      </c>
      <c r="E74" s="262">
        <f>'В2'!L56</f>
        <v>5521</v>
      </c>
    </row>
    <row r="75" spans="1:5" ht="12.75">
      <c r="A75" s="128">
        <v>74</v>
      </c>
      <c r="B75" s="259">
        <f>'В2'!D52</f>
        <v>0</v>
      </c>
      <c r="C75" s="260">
        <f>'В2'!E52</f>
        <v>0</v>
      </c>
      <c r="D75" s="261" t="str">
        <f>'В2'!M58</f>
        <v>Нестеренко Георгий</v>
      </c>
      <c r="E75" s="262">
        <f>'В2'!L58</f>
        <v>788</v>
      </c>
    </row>
    <row r="76" spans="1:5" ht="12.75">
      <c r="A76" s="128">
        <v>75</v>
      </c>
      <c r="B76" s="259">
        <f>'В2'!F42</f>
        <v>0</v>
      </c>
      <c r="C76" s="260">
        <f>'В2'!G42</f>
        <v>0</v>
      </c>
      <c r="D76" s="261">
        <f>'В2'!G54</f>
        <v>0</v>
      </c>
      <c r="E76" s="262">
        <f>'В2'!F54</f>
        <v>0</v>
      </c>
    </row>
    <row r="77" spans="1:5" ht="12.75">
      <c r="A77" s="128">
        <v>76</v>
      </c>
      <c r="B77" s="259">
        <f>'В2'!F50</f>
        <v>0</v>
      </c>
      <c r="C77" s="260">
        <f>'В2'!G50</f>
        <v>0</v>
      </c>
      <c r="D77" s="261">
        <f>'В2'!G56</f>
        <v>0</v>
      </c>
      <c r="E77" s="262">
        <f>'В2'!F56</f>
        <v>0</v>
      </c>
    </row>
    <row r="78" spans="1:5" ht="12.75">
      <c r="A78" s="128">
        <v>77</v>
      </c>
      <c r="B78" s="259">
        <f>'В2'!H46</f>
        <v>0</v>
      </c>
      <c r="C78" s="260">
        <f>'В2'!I46</f>
        <v>0</v>
      </c>
      <c r="D78" s="261">
        <f>'В2'!I52</f>
        <v>0</v>
      </c>
      <c r="E78" s="262">
        <f>'В2'!H52</f>
        <v>0</v>
      </c>
    </row>
    <row r="79" spans="1:5" ht="12.75">
      <c r="A79" s="128">
        <v>78</v>
      </c>
      <c r="B79" s="259">
        <f>'В2'!H55</f>
        <v>0</v>
      </c>
      <c r="C79" s="260">
        <f>'В2'!I55</f>
        <v>0</v>
      </c>
      <c r="D79" s="261">
        <f>'В2'!I57</f>
        <v>0</v>
      </c>
      <c r="E79" s="262">
        <f>'В2'!H57</f>
        <v>0</v>
      </c>
    </row>
    <row r="80" spans="1:5" ht="12.75">
      <c r="A80" s="128">
        <v>79</v>
      </c>
      <c r="B80" s="259">
        <f>'В2'!N53</f>
        <v>0</v>
      </c>
      <c r="C80" s="260">
        <f>'В2'!O53</f>
        <v>0</v>
      </c>
      <c r="D80" s="261">
        <f>'В2'!O60</f>
        <v>0</v>
      </c>
      <c r="E80" s="262">
        <f>'В2'!N60</f>
        <v>0</v>
      </c>
    </row>
    <row r="81" spans="1:5" ht="12.75">
      <c r="A81" s="128">
        <v>80</v>
      </c>
      <c r="B81" s="259">
        <f>'В2'!N57</f>
        <v>0</v>
      </c>
      <c r="C81" s="260">
        <f>'В2'!O57</f>
        <v>0</v>
      </c>
      <c r="D81" s="261">
        <f>'В2'!O62</f>
        <v>0</v>
      </c>
      <c r="E81" s="262">
        <f>'В2'!N62</f>
        <v>0</v>
      </c>
    </row>
    <row r="82" spans="1:5" ht="12.75">
      <c r="A82" s="128">
        <v>81</v>
      </c>
      <c r="B82" s="259">
        <f>'В2'!P55</f>
        <v>0</v>
      </c>
      <c r="C82" s="260">
        <f>'В2'!Q55</f>
        <v>0</v>
      </c>
      <c r="D82" s="261">
        <f>'В2'!Q59</f>
        <v>0</v>
      </c>
      <c r="E82" s="262">
        <f>'В2'!P59</f>
        <v>0</v>
      </c>
    </row>
    <row r="83" spans="1:5" ht="12.75">
      <c r="A83" s="128">
        <v>82</v>
      </c>
      <c r="B83" s="259">
        <f>'В2'!P61</f>
        <v>0</v>
      </c>
      <c r="C83" s="260">
        <f>'В2'!Q61</f>
        <v>0</v>
      </c>
      <c r="D83" s="261">
        <f>'В2'!Q63</f>
        <v>0</v>
      </c>
      <c r="E83" s="262">
        <f>'В2'!P63</f>
        <v>0</v>
      </c>
    </row>
    <row r="84" spans="1:5" ht="12.75">
      <c r="A84" s="128">
        <v>83</v>
      </c>
      <c r="B84" s="259">
        <f>'В2'!D59</f>
        <v>0</v>
      </c>
      <c r="C84" s="260">
        <f>'В2'!E59</f>
        <v>0</v>
      </c>
      <c r="D84" s="261" t="str">
        <f>'В2'!M65</f>
        <v>_</v>
      </c>
      <c r="E84" s="262">
        <f>'В2'!L65</f>
        <v>0</v>
      </c>
    </row>
    <row r="85" spans="1:5" ht="12.75">
      <c r="A85" s="128">
        <v>84</v>
      </c>
      <c r="B85" s="259">
        <f>'В2'!D63</f>
        <v>0</v>
      </c>
      <c r="C85" s="260">
        <f>'В2'!E63</f>
        <v>0</v>
      </c>
      <c r="D85" s="261" t="str">
        <f>'В2'!M67</f>
        <v>_</v>
      </c>
      <c r="E85" s="262">
        <f>'В2'!L67</f>
        <v>0</v>
      </c>
    </row>
    <row r="86" spans="1:5" ht="12.75">
      <c r="A86" s="128">
        <v>85</v>
      </c>
      <c r="B86" s="259">
        <f>'В2'!D67</f>
        <v>0</v>
      </c>
      <c r="C86" s="260">
        <f>'В2'!E67</f>
        <v>0</v>
      </c>
      <c r="D86" s="261" t="str">
        <f>'В2'!M69</f>
        <v>_</v>
      </c>
      <c r="E86" s="262">
        <f>'В2'!L69</f>
        <v>0</v>
      </c>
    </row>
    <row r="87" spans="1:5" ht="12.75">
      <c r="A87" s="128">
        <v>86</v>
      </c>
      <c r="B87" s="259">
        <f>'В2'!D71</f>
        <v>0</v>
      </c>
      <c r="C87" s="260">
        <f>'В2'!E71</f>
        <v>0</v>
      </c>
      <c r="D87" s="261" t="str">
        <f>'В2'!M71</f>
        <v>_</v>
      </c>
      <c r="E87" s="262">
        <f>'В2'!L71</f>
        <v>0</v>
      </c>
    </row>
    <row r="88" spans="1:5" ht="12.75">
      <c r="A88" s="128">
        <v>87</v>
      </c>
      <c r="B88" s="259">
        <f>'В2'!F61</f>
        <v>0</v>
      </c>
      <c r="C88" s="260">
        <f>'В2'!G61</f>
        <v>0</v>
      </c>
      <c r="D88" s="261">
        <f>'В2'!G73</f>
        <v>0</v>
      </c>
      <c r="E88" s="262">
        <f>'В2'!F73</f>
        <v>0</v>
      </c>
    </row>
    <row r="89" spans="1:5" ht="12.75">
      <c r="A89" s="128">
        <v>88</v>
      </c>
      <c r="B89" s="259">
        <f>'В2'!F69</f>
        <v>0</v>
      </c>
      <c r="C89" s="260">
        <f>'В2'!G69</f>
        <v>0</v>
      </c>
      <c r="D89" s="261">
        <f>'В2'!G75</f>
        <v>0</v>
      </c>
      <c r="E89" s="262">
        <f>'В2'!F75</f>
        <v>0</v>
      </c>
    </row>
    <row r="90" spans="1:5" ht="12.75">
      <c r="A90" s="128">
        <v>89</v>
      </c>
      <c r="B90" s="259">
        <f>'В2'!H65</f>
        <v>0</v>
      </c>
      <c r="C90" s="260">
        <f>'В2'!I65</f>
        <v>0</v>
      </c>
      <c r="D90" s="261">
        <f>'В2'!I71</f>
        <v>0</v>
      </c>
      <c r="E90" s="262">
        <f>'В2'!H71</f>
        <v>0</v>
      </c>
    </row>
    <row r="91" spans="1:5" ht="12.75">
      <c r="A91" s="128">
        <v>90</v>
      </c>
      <c r="B91" s="259">
        <f>'В2'!H74</f>
        <v>0</v>
      </c>
      <c r="C91" s="260">
        <f>'В2'!I74</f>
        <v>0</v>
      </c>
      <c r="D91" s="261">
        <f>'В2'!I76</f>
        <v>0</v>
      </c>
      <c r="E91" s="262">
        <f>'В2'!H76</f>
        <v>0</v>
      </c>
    </row>
    <row r="92" spans="1:5" ht="12.75">
      <c r="A92" s="128">
        <v>91</v>
      </c>
      <c r="B92" s="259">
        <f>'В2'!N66</f>
        <v>0</v>
      </c>
      <c r="C92" s="260">
        <f>'В2'!O66</f>
        <v>0</v>
      </c>
      <c r="D92" s="261">
        <f>'В2'!O73</f>
        <v>0</v>
      </c>
      <c r="E92" s="262">
        <f>'В2'!N73</f>
        <v>0</v>
      </c>
    </row>
    <row r="93" spans="1:5" ht="12.75">
      <c r="A93" s="128">
        <v>92</v>
      </c>
      <c r="B93" s="259">
        <f>'В2'!N70</f>
        <v>0</v>
      </c>
      <c r="C93" s="260">
        <f>'В2'!O70</f>
        <v>0</v>
      </c>
      <c r="D93" s="261">
        <f>'В2'!O75</f>
        <v>0</v>
      </c>
      <c r="E93" s="262">
        <f>'В2'!N75</f>
        <v>0</v>
      </c>
    </row>
    <row r="94" spans="1:5" ht="12.75">
      <c r="A94" s="128">
        <v>93</v>
      </c>
      <c r="B94" s="259">
        <f>'В2'!P68</f>
        <v>0</v>
      </c>
      <c r="C94" s="260">
        <f>'В2'!Q68</f>
        <v>0</v>
      </c>
      <c r="D94" s="261">
        <f>'В2'!Q72</f>
        <v>0</v>
      </c>
      <c r="E94" s="262">
        <f>'В2'!P72</f>
        <v>0</v>
      </c>
    </row>
    <row r="95" spans="1:5" ht="12.75">
      <c r="A95" s="128">
        <v>94</v>
      </c>
      <c r="B95" s="259">
        <f>'В2'!P74</f>
        <v>0</v>
      </c>
      <c r="C95" s="260">
        <f>'В2'!Q74</f>
        <v>0</v>
      </c>
      <c r="D95" s="261">
        <f>'В2'!Q76</f>
        <v>0</v>
      </c>
      <c r="E95" s="262">
        <f>'В2'!P76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278" t="s">
        <v>87</v>
      </c>
      <c r="B1" s="278"/>
      <c r="C1" s="278"/>
      <c r="D1" s="278"/>
      <c r="E1" s="278"/>
      <c r="F1" s="278"/>
      <c r="G1" s="278"/>
      <c r="H1" s="278"/>
      <c r="I1" s="278"/>
    </row>
    <row r="2" spans="1:9" ht="13.5" thickBot="1">
      <c r="A2" s="284" t="s">
        <v>88</v>
      </c>
      <c r="B2" s="284"/>
      <c r="C2" s="284"/>
      <c r="D2" s="284"/>
      <c r="E2" s="284"/>
      <c r="F2" s="284"/>
      <c r="G2" s="284"/>
      <c r="H2" s="284"/>
      <c r="I2" s="284"/>
    </row>
    <row r="3" spans="1:10" ht="25.5">
      <c r="A3" s="279" t="s">
        <v>4</v>
      </c>
      <c r="B3" s="279"/>
      <c r="C3" s="279"/>
      <c r="D3" s="279"/>
      <c r="E3" s="279"/>
      <c r="F3" s="65">
        <v>25</v>
      </c>
      <c r="G3" s="66" t="s">
        <v>10</v>
      </c>
      <c r="H3" s="67" t="s">
        <v>122</v>
      </c>
      <c r="I3" s="68" t="s">
        <v>12</v>
      </c>
      <c r="J3" s="64"/>
    </row>
    <row r="4" spans="1:10" ht="15.75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35"/>
    </row>
    <row r="5" spans="1:10" ht="15.75">
      <c r="A5" s="281"/>
      <c r="B5" s="281"/>
      <c r="C5" s="281"/>
      <c r="D5" s="281"/>
      <c r="E5" s="282" t="s">
        <v>6</v>
      </c>
      <c r="F5" s="282"/>
      <c r="G5" s="282"/>
      <c r="H5" s="283">
        <v>43282</v>
      </c>
      <c r="I5" s="283"/>
      <c r="J5" s="136"/>
    </row>
    <row r="6" spans="1:10" ht="15.75">
      <c r="A6" s="72"/>
      <c r="B6" s="72"/>
      <c r="C6" s="72"/>
      <c r="D6" s="72"/>
      <c r="E6" s="72"/>
      <c r="F6" s="72"/>
      <c r="G6" s="72"/>
      <c r="H6" s="72"/>
      <c r="I6" s="72"/>
      <c r="J6" s="136"/>
    </row>
    <row r="7" spans="1:9" ht="10.5" customHeight="1">
      <c r="A7" s="1"/>
      <c r="B7" s="73" t="s">
        <v>40</v>
      </c>
      <c r="C7" s="74" t="s">
        <v>13</v>
      </c>
      <c r="D7" s="1" t="s">
        <v>41</v>
      </c>
      <c r="E7" s="1"/>
      <c r="F7" s="1"/>
      <c r="G7" s="1"/>
      <c r="H7" s="1"/>
      <c r="I7" s="1"/>
    </row>
    <row r="8" spans="1:9" ht="18">
      <c r="A8" s="137">
        <v>4849</v>
      </c>
      <c r="B8" s="200" t="s">
        <v>123</v>
      </c>
      <c r="C8" s="138">
        <v>1</v>
      </c>
      <c r="D8" s="79" t="str">
        <f>'11'!M37</f>
        <v>Муратова Аделина</v>
      </c>
      <c r="E8" s="1"/>
      <c r="F8" s="1"/>
      <c r="G8" s="1"/>
      <c r="H8" s="1"/>
      <c r="I8" s="1"/>
    </row>
    <row r="9" spans="1:9" ht="18">
      <c r="A9" s="137">
        <v>5904</v>
      </c>
      <c r="B9" s="77" t="s">
        <v>124</v>
      </c>
      <c r="C9" s="138">
        <v>2</v>
      </c>
      <c r="D9" s="79" t="str">
        <f>'11'!M57</f>
        <v>Федоров Сергей</v>
      </c>
      <c r="E9" s="1"/>
      <c r="F9" s="1"/>
      <c r="G9" s="1"/>
      <c r="H9" s="1"/>
      <c r="I9" s="1"/>
    </row>
    <row r="10" spans="1:9" ht="18">
      <c r="A10" s="137">
        <v>6096</v>
      </c>
      <c r="B10" s="77" t="s">
        <v>24</v>
      </c>
      <c r="C10" s="138">
        <v>3</v>
      </c>
      <c r="D10" s="79" t="str">
        <f>'12'!Q24</f>
        <v>Небера Максим</v>
      </c>
      <c r="E10" s="1"/>
      <c r="F10" s="1"/>
      <c r="G10" s="1"/>
      <c r="H10" s="1"/>
      <c r="I10" s="1"/>
    </row>
    <row r="11" spans="1:9" ht="18">
      <c r="A11" s="137">
        <v>6029</v>
      </c>
      <c r="B11" s="77" t="s">
        <v>26</v>
      </c>
      <c r="C11" s="138">
        <v>4</v>
      </c>
      <c r="D11" s="79" t="str">
        <f>'12'!Q34</f>
        <v>Сабиров Артур</v>
      </c>
      <c r="E11" s="1"/>
      <c r="F11" s="1"/>
      <c r="G11" s="1"/>
      <c r="H11" s="1"/>
      <c r="I11" s="1"/>
    </row>
    <row r="12" spans="1:9" ht="18">
      <c r="A12" s="137">
        <v>5235</v>
      </c>
      <c r="B12" s="77" t="s">
        <v>72</v>
      </c>
      <c r="C12" s="138">
        <v>5</v>
      </c>
      <c r="D12" s="79" t="str">
        <f>'11'!M64</f>
        <v>Фирсов Денис</v>
      </c>
      <c r="E12" s="1"/>
      <c r="F12" s="1"/>
      <c r="G12" s="1"/>
      <c r="H12" s="1"/>
      <c r="I12" s="1"/>
    </row>
    <row r="13" spans="1:9" ht="18">
      <c r="A13" s="137">
        <v>6409</v>
      </c>
      <c r="B13" s="77" t="s">
        <v>45</v>
      </c>
      <c r="C13" s="138">
        <v>6</v>
      </c>
      <c r="D13" s="79" t="str">
        <f>'11'!M66</f>
        <v>Асфандияров Роман</v>
      </c>
      <c r="E13" s="1"/>
      <c r="F13" s="1"/>
      <c r="G13" s="1"/>
      <c r="H13" s="1"/>
      <c r="I13" s="1"/>
    </row>
    <row r="14" spans="1:9" ht="18">
      <c r="A14" s="137">
        <v>5429</v>
      </c>
      <c r="B14" s="77" t="s">
        <v>125</v>
      </c>
      <c r="C14" s="138">
        <v>7</v>
      </c>
      <c r="D14" s="79" t="str">
        <f>'11'!M69</f>
        <v>Апсатарова Дарина</v>
      </c>
      <c r="E14" s="1"/>
      <c r="F14" s="1"/>
      <c r="G14" s="1"/>
      <c r="H14" s="1"/>
      <c r="I14" s="1"/>
    </row>
    <row r="15" spans="1:9" ht="18">
      <c r="A15" s="137">
        <v>6651</v>
      </c>
      <c r="B15" s="77" t="s">
        <v>75</v>
      </c>
      <c r="C15" s="138">
        <v>8</v>
      </c>
      <c r="D15" s="79" t="str">
        <f>'11'!M71</f>
        <v>Петухова Надежда</v>
      </c>
      <c r="E15" s="1"/>
      <c r="F15" s="1"/>
      <c r="G15" s="1"/>
      <c r="H15" s="1"/>
      <c r="I15" s="1"/>
    </row>
    <row r="16" spans="1:9" ht="18">
      <c r="A16" s="137">
        <v>6556</v>
      </c>
      <c r="B16" s="77" t="s">
        <v>46</v>
      </c>
      <c r="C16" s="138">
        <v>9</v>
      </c>
      <c r="D16" s="79" t="str">
        <f>'11'!G73</f>
        <v>Салимянов Руслан</v>
      </c>
      <c r="E16" s="1"/>
      <c r="F16" s="1"/>
      <c r="G16" s="1"/>
      <c r="H16" s="1"/>
      <c r="I16" s="1"/>
    </row>
    <row r="17" spans="1:9" ht="18">
      <c r="A17" s="137">
        <v>6917</v>
      </c>
      <c r="B17" s="77" t="s">
        <v>117</v>
      </c>
      <c r="C17" s="138">
        <v>10</v>
      </c>
      <c r="D17" s="79" t="str">
        <f>'11'!G76</f>
        <v>Клоков Михаил</v>
      </c>
      <c r="E17" s="1"/>
      <c r="F17" s="1"/>
      <c r="G17" s="1"/>
      <c r="H17" s="1"/>
      <c r="I17" s="1"/>
    </row>
    <row r="18" spans="1:9" ht="18">
      <c r="A18" s="137">
        <v>6016</v>
      </c>
      <c r="B18" s="77" t="s">
        <v>109</v>
      </c>
      <c r="C18" s="138">
        <v>11</v>
      </c>
      <c r="D18" s="79" t="str">
        <f>'11'!M74</f>
        <v>Нестеренко Георгий</v>
      </c>
      <c r="E18" s="1"/>
      <c r="F18" s="1"/>
      <c r="G18" s="1"/>
      <c r="H18" s="1"/>
      <c r="I18" s="1"/>
    </row>
    <row r="19" spans="1:9" ht="18">
      <c r="A19" s="137">
        <v>788</v>
      </c>
      <c r="B19" s="77" t="s">
        <v>118</v>
      </c>
      <c r="C19" s="138">
        <v>12</v>
      </c>
      <c r="D19" s="79" t="str">
        <f>'11'!M76</f>
        <v>Кальмин Евгений</v>
      </c>
      <c r="E19" s="1"/>
      <c r="F19" s="1"/>
      <c r="G19" s="1"/>
      <c r="H19" s="1"/>
      <c r="I19" s="1"/>
    </row>
    <row r="20" spans="1:9" ht="18">
      <c r="A20" s="137">
        <v>5519</v>
      </c>
      <c r="B20" s="77" t="s">
        <v>119</v>
      </c>
      <c r="C20" s="138">
        <v>13</v>
      </c>
      <c r="D20" s="79" t="str">
        <f>'12'!Q42</f>
        <v>Канбеков Ринат</v>
      </c>
      <c r="E20" s="1"/>
      <c r="F20" s="1"/>
      <c r="G20" s="1"/>
      <c r="H20" s="1"/>
      <c r="I20" s="1"/>
    </row>
    <row r="21" spans="1:9" ht="18">
      <c r="A21" s="137">
        <v>5949</v>
      </c>
      <c r="B21" s="77" t="s">
        <v>48</v>
      </c>
      <c r="C21" s="138">
        <v>14</v>
      </c>
      <c r="D21" s="79" t="str">
        <f>'12'!Q46</f>
        <v>Минилбаев Никита</v>
      </c>
      <c r="E21" s="1"/>
      <c r="F21" s="1"/>
      <c r="G21" s="1"/>
      <c r="H21" s="1"/>
      <c r="I21" s="1"/>
    </row>
    <row r="22" spans="1:9" ht="18">
      <c r="A22" s="137">
        <v>5520</v>
      </c>
      <c r="B22" s="77" t="s">
        <v>120</v>
      </c>
      <c r="C22" s="138">
        <v>15</v>
      </c>
      <c r="D22" s="79" t="str">
        <f>'12'!Q48</f>
        <v>Шангареева Эльмира</v>
      </c>
      <c r="E22" s="1"/>
      <c r="F22" s="1"/>
      <c r="G22" s="1"/>
      <c r="H22" s="1"/>
      <c r="I22" s="1"/>
    </row>
    <row r="23" spans="1:9" ht="18">
      <c r="A23" s="137">
        <v>6969</v>
      </c>
      <c r="B23" s="77" t="s">
        <v>121</v>
      </c>
      <c r="C23" s="138">
        <v>16</v>
      </c>
      <c r="D23" s="79" t="str">
        <f>'12'!Q50</f>
        <v>Бычков Артем</v>
      </c>
      <c r="E23" s="1"/>
      <c r="F23" s="1"/>
      <c r="G23" s="1"/>
      <c r="H23" s="1"/>
      <c r="I23" s="1"/>
    </row>
    <row r="24" spans="1:9" ht="18">
      <c r="A24" s="137">
        <v>6970</v>
      </c>
      <c r="B24" s="81" t="s">
        <v>115</v>
      </c>
      <c r="C24" s="138">
        <v>17</v>
      </c>
      <c r="D24" s="79" t="str">
        <f>'12'!I46</f>
        <v>Марданов Камиль</v>
      </c>
      <c r="E24" s="1"/>
      <c r="F24" s="1"/>
      <c r="G24" s="1"/>
      <c r="H24" s="1"/>
      <c r="I24" s="1"/>
    </row>
    <row r="25" spans="1:9" ht="18">
      <c r="A25" s="137"/>
      <c r="B25" s="77" t="s">
        <v>78</v>
      </c>
      <c r="C25" s="138">
        <v>18</v>
      </c>
      <c r="D25" s="79">
        <f>'12'!I52</f>
        <v>0</v>
      </c>
      <c r="E25" s="1"/>
      <c r="F25" s="1"/>
      <c r="G25" s="1"/>
      <c r="H25" s="1"/>
      <c r="I25" s="1"/>
    </row>
    <row r="26" spans="1:9" ht="18">
      <c r="A26" s="137"/>
      <c r="B26" s="77" t="s">
        <v>78</v>
      </c>
      <c r="C26" s="138">
        <v>19</v>
      </c>
      <c r="D26" s="79">
        <f>'12'!I55</f>
        <v>0</v>
      </c>
      <c r="E26" s="1"/>
      <c r="F26" s="1"/>
      <c r="G26" s="1"/>
      <c r="H26" s="1"/>
      <c r="I26" s="1"/>
    </row>
    <row r="27" spans="1:9" ht="18">
      <c r="A27" s="137"/>
      <c r="B27" s="77" t="s">
        <v>78</v>
      </c>
      <c r="C27" s="138">
        <v>20</v>
      </c>
      <c r="D27" s="79">
        <f>'12'!I57</f>
        <v>0</v>
      </c>
      <c r="E27" s="1"/>
      <c r="F27" s="1"/>
      <c r="G27" s="1"/>
      <c r="H27" s="1"/>
      <c r="I27" s="1"/>
    </row>
    <row r="28" spans="1:9" ht="18">
      <c r="A28" s="137"/>
      <c r="B28" s="77" t="s">
        <v>78</v>
      </c>
      <c r="C28" s="138">
        <v>21</v>
      </c>
      <c r="D28" s="79">
        <f>'12'!Q55</f>
        <v>0</v>
      </c>
      <c r="E28" s="1"/>
      <c r="F28" s="1"/>
      <c r="G28" s="1"/>
      <c r="H28" s="1"/>
      <c r="I28" s="1"/>
    </row>
    <row r="29" spans="1:9" ht="18">
      <c r="A29" s="137"/>
      <c r="B29" s="77" t="s">
        <v>78</v>
      </c>
      <c r="C29" s="138">
        <v>22</v>
      </c>
      <c r="D29" s="79">
        <f>'12'!Q59</f>
        <v>0</v>
      </c>
      <c r="E29" s="1"/>
      <c r="F29" s="1"/>
      <c r="G29" s="1"/>
      <c r="H29" s="1"/>
      <c r="I29" s="1"/>
    </row>
    <row r="30" spans="1:9" ht="18">
      <c r="A30" s="137"/>
      <c r="B30" s="77" t="s">
        <v>78</v>
      </c>
      <c r="C30" s="138">
        <v>23</v>
      </c>
      <c r="D30" s="79">
        <f>'12'!Q61</f>
        <v>0</v>
      </c>
      <c r="E30" s="1"/>
      <c r="F30" s="1"/>
      <c r="G30" s="1"/>
      <c r="H30" s="1"/>
      <c r="I30" s="1"/>
    </row>
    <row r="31" spans="1:9" ht="18">
      <c r="A31" s="137"/>
      <c r="B31" s="77" t="s">
        <v>78</v>
      </c>
      <c r="C31" s="138">
        <v>24</v>
      </c>
      <c r="D31" s="79">
        <f>'12'!Q63</f>
        <v>0</v>
      </c>
      <c r="E31" s="1"/>
      <c r="F31" s="1"/>
      <c r="G31" s="1"/>
      <c r="H31" s="1"/>
      <c r="I31" s="1"/>
    </row>
    <row r="32" spans="1:9" ht="18">
      <c r="A32" s="137"/>
      <c r="B32" s="77" t="s">
        <v>78</v>
      </c>
      <c r="C32" s="138">
        <v>25</v>
      </c>
      <c r="D32" s="79">
        <f>'12'!I65</f>
        <v>0</v>
      </c>
      <c r="E32" s="1"/>
      <c r="F32" s="1"/>
      <c r="G32" s="1"/>
      <c r="H32" s="1"/>
      <c r="I32" s="1"/>
    </row>
    <row r="33" spans="1:9" ht="18">
      <c r="A33" s="137"/>
      <c r="B33" s="77" t="s">
        <v>78</v>
      </c>
      <c r="C33" s="138">
        <v>26</v>
      </c>
      <c r="D33" s="79">
        <f>'12'!I71</f>
        <v>0</v>
      </c>
      <c r="E33" s="1"/>
      <c r="F33" s="1"/>
      <c r="G33" s="1"/>
      <c r="H33" s="1"/>
      <c r="I33" s="1"/>
    </row>
    <row r="34" spans="1:9" ht="18">
      <c r="A34" s="137"/>
      <c r="B34" s="77" t="s">
        <v>78</v>
      </c>
      <c r="C34" s="138">
        <v>27</v>
      </c>
      <c r="D34" s="79">
        <f>'12'!I74</f>
        <v>0</v>
      </c>
      <c r="E34" s="1"/>
      <c r="F34" s="1"/>
      <c r="G34" s="1"/>
      <c r="H34" s="1"/>
      <c r="I34" s="1"/>
    </row>
    <row r="35" spans="1:9" ht="18">
      <c r="A35" s="137"/>
      <c r="B35" s="77" t="s">
        <v>78</v>
      </c>
      <c r="C35" s="138">
        <v>28</v>
      </c>
      <c r="D35" s="79">
        <f>'12'!I76</f>
        <v>0</v>
      </c>
      <c r="E35" s="1"/>
      <c r="F35" s="1"/>
      <c r="G35" s="1"/>
      <c r="H35" s="1"/>
      <c r="I35" s="1"/>
    </row>
    <row r="36" spans="1:9" ht="18">
      <c r="A36" s="137"/>
      <c r="B36" s="77" t="s">
        <v>78</v>
      </c>
      <c r="C36" s="138">
        <v>29</v>
      </c>
      <c r="D36" s="79">
        <f>'12'!Q68</f>
        <v>0</v>
      </c>
      <c r="E36" s="1"/>
      <c r="F36" s="1"/>
      <c r="G36" s="1"/>
      <c r="H36" s="1"/>
      <c r="I36" s="1"/>
    </row>
    <row r="37" spans="1:9" ht="18">
      <c r="A37" s="137"/>
      <c r="B37" s="77" t="s">
        <v>78</v>
      </c>
      <c r="C37" s="138">
        <v>30</v>
      </c>
      <c r="D37" s="79">
        <f>'12'!Q72</f>
        <v>0</v>
      </c>
      <c r="E37" s="1"/>
      <c r="F37" s="1"/>
      <c r="G37" s="1"/>
      <c r="H37" s="1"/>
      <c r="I37" s="1"/>
    </row>
    <row r="38" spans="1:9" ht="18">
      <c r="A38" s="137"/>
      <c r="B38" s="77" t="s">
        <v>78</v>
      </c>
      <c r="C38" s="138">
        <v>31</v>
      </c>
      <c r="D38" s="79">
        <f>'12'!Q74</f>
        <v>0</v>
      </c>
      <c r="E38" s="1"/>
      <c r="F38" s="1"/>
      <c r="G38" s="1"/>
      <c r="H38" s="1"/>
      <c r="I38" s="1"/>
    </row>
    <row r="39" spans="1:9" ht="18">
      <c r="A39" s="137"/>
      <c r="B39" s="77" t="s">
        <v>78</v>
      </c>
      <c r="C39" s="138">
        <v>32</v>
      </c>
      <c r="D39" s="79" t="str">
        <f>'12'!Q76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140" customWidth="1"/>
    <col min="2" max="2" width="4.75390625" style="140" customWidth="1"/>
    <col min="3" max="3" width="16.75390625" style="140" customWidth="1"/>
    <col min="4" max="4" width="3.75390625" style="140" customWidth="1"/>
    <col min="5" max="5" width="14.75390625" style="140" customWidth="1"/>
    <col min="6" max="6" width="3.75390625" style="140" customWidth="1"/>
    <col min="7" max="7" width="15.75390625" style="140" customWidth="1"/>
    <col min="8" max="8" width="3.75390625" style="140" customWidth="1"/>
    <col min="9" max="9" width="15.75390625" style="140" customWidth="1"/>
    <col min="10" max="10" width="3.75390625" style="140" customWidth="1"/>
    <col min="11" max="11" width="15.75390625" style="140" customWidth="1"/>
    <col min="12" max="12" width="3.75390625" style="140" customWidth="1"/>
    <col min="13" max="13" width="22.75390625" style="140" customWidth="1"/>
    <col min="14" max="16384" width="9.125" style="140" customWidth="1"/>
  </cols>
  <sheetData>
    <row r="1" spans="1:13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82"/>
    </row>
    <row r="3" spans="1:13" ht="20.25">
      <c r="A3" s="286" t="str">
        <f>CONCATENATE('с1'!A3," ",'с1'!F3,'с1'!G3," ",'с1'!H3," ",'с1'!I3)</f>
        <v>LX Личный Чемпионат Республики Башкортостан. 25-й  тур. Первая лига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5.75">
      <c r="A4" s="285" t="str">
        <f>CONCATENATE('с1'!A4," ",'с1'!C4)</f>
        <v>ДЕНЬ МОЛОДЕЖИ РОССИИ 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12.7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25" ht="10.5" customHeight="1">
      <c r="A6" s="203">
        <v>1</v>
      </c>
      <c r="B6" s="204">
        <f>'с1'!A8</f>
        <v>4849</v>
      </c>
      <c r="C6" s="205" t="str">
        <f>'с1'!B8</f>
        <v>Салимянов Руслан</v>
      </c>
      <c r="D6" s="206"/>
      <c r="E6" s="202"/>
      <c r="F6" s="202"/>
      <c r="G6" s="202"/>
      <c r="H6" s="202"/>
      <c r="I6" s="202"/>
      <c r="J6" s="202"/>
      <c r="K6" s="202"/>
      <c r="L6" s="202"/>
      <c r="M6" s="202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</row>
    <row r="7" spans="1:25" ht="10.5" customHeight="1">
      <c r="A7" s="203"/>
      <c r="B7" s="208"/>
      <c r="C7" s="209">
        <v>1</v>
      </c>
      <c r="D7" s="210">
        <v>4849</v>
      </c>
      <c r="E7" s="211" t="s">
        <v>123</v>
      </c>
      <c r="F7" s="212"/>
      <c r="G7" s="202"/>
      <c r="H7" s="213"/>
      <c r="I7" s="202"/>
      <c r="J7" s="213"/>
      <c r="K7" s="202"/>
      <c r="L7" s="213"/>
      <c r="M7" s="202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1:25" ht="10.5" customHeight="1">
      <c r="A8" s="203">
        <v>32</v>
      </c>
      <c r="B8" s="204">
        <f>'с1'!A39</f>
        <v>0</v>
      </c>
      <c r="C8" s="214" t="str">
        <f>'с1'!B39</f>
        <v>_</v>
      </c>
      <c r="D8" s="215"/>
      <c r="E8" s="216"/>
      <c r="F8" s="212"/>
      <c r="G8" s="202"/>
      <c r="H8" s="213"/>
      <c r="I8" s="202"/>
      <c r="J8" s="213"/>
      <c r="K8" s="202"/>
      <c r="L8" s="213"/>
      <c r="M8" s="202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</row>
    <row r="9" spans="1:25" ht="10.5" customHeight="1">
      <c r="A9" s="203"/>
      <c r="B9" s="208"/>
      <c r="C9" s="202"/>
      <c r="D9" s="213"/>
      <c r="E9" s="209">
        <v>17</v>
      </c>
      <c r="F9" s="210">
        <v>6970</v>
      </c>
      <c r="G9" s="211" t="s">
        <v>115</v>
      </c>
      <c r="H9" s="212"/>
      <c r="I9" s="202"/>
      <c r="J9" s="213"/>
      <c r="K9" s="202"/>
      <c r="L9" s="213"/>
      <c r="M9" s="202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</row>
    <row r="10" spans="1:25" ht="10.5" customHeight="1">
      <c r="A10" s="203">
        <v>17</v>
      </c>
      <c r="B10" s="204">
        <f>'с1'!A24</f>
        <v>6970</v>
      </c>
      <c r="C10" s="205" t="str">
        <f>'с1'!B24</f>
        <v>Клоков Михаил</v>
      </c>
      <c r="D10" s="217"/>
      <c r="E10" s="209"/>
      <c r="F10" s="218"/>
      <c r="G10" s="216"/>
      <c r="H10" s="212"/>
      <c r="I10" s="202"/>
      <c r="J10" s="213"/>
      <c r="K10" s="202"/>
      <c r="L10" s="213"/>
      <c r="M10" s="202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</row>
    <row r="11" spans="1:25" ht="10.5" customHeight="1">
      <c r="A11" s="203"/>
      <c r="B11" s="208"/>
      <c r="C11" s="209">
        <v>2</v>
      </c>
      <c r="D11" s="210">
        <v>6970</v>
      </c>
      <c r="E11" s="219" t="s">
        <v>115</v>
      </c>
      <c r="F11" s="220"/>
      <c r="G11" s="216"/>
      <c r="H11" s="212"/>
      <c r="I11" s="202"/>
      <c r="J11" s="213"/>
      <c r="K11" s="202"/>
      <c r="L11" s="213"/>
      <c r="M11" s="202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</row>
    <row r="12" spans="1:25" ht="10.5" customHeight="1">
      <c r="A12" s="203">
        <v>16</v>
      </c>
      <c r="B12" s="204">
        <f>'с1'!A23</f>
        <v>6969</v>
      </c>
      <c r="C12" s="214" t="str">
        <f>'с1'!B23</f>
        <v>Марданов Камиль</v>
      </c>
      <c r="D12" s="215"/>
      <c r="E12" s="203"/>
      <c r="F12" s="221"/>
      <c r="G12" s="216"/>
      <c r="H12" s="212"/>
      <c r="I12" s="202"/>
      <c r="J12" s="213"/>
      <c r="K12" s="202"/>
      <c r="L12" s="213"/>
      <c r="M12" s="202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</row>
    <row r="13" spans="1:25" ht="10.5" customHeight="1">
      <c r="A13" s="203"/>
      <c r="B13" s="208"/>
      <c r="C13" s="202"/>
      <c r="D13" s="213"/>
      <c r="E13" s="203"/>
      <c r="F13" s="221"/>
      <c r="G13" s="209">
        <v>25</v>
      </c>
      <c r="H13" s="210">
        <v>6651</v>
      </c>
      <c r="I13" s="211" t="s">
        <v>75</v>
      </c>
      <c r="J13" s="212"/>
      <c r="K13" s="202"/>
      <c r="L13" s="213"/>
      <c r="M13" s="213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</row>
    <row r="14" spans="1:25" ht="12" customHeight="1">
      <c r="A14" s="203">
        <v>9</v>
      </c>
      <c r="B14" s="204">
        <f>'с1'!A16</f>
        <v>6556</v>
      </c>
      <c r="C14" s="205" t="str">
        <f>'с1'!B16</f>
        <v>Шангареева Эльмира</v>
      </c>
      <c r="D14" s="217"/>
      <c r="E14" s="203"/>
      <c r="F14" s="221"/>
      <c r="G14" s="209"/>
      <c r="H14" s="218"/>
      <c r="I14" s="216"/>
      <c r="J14" s="212"/>
      <c r="K14" s="202"/>
      <c r="L14" s="213"/>
      <c r="M14" s="213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</row>
    <row r="15" spans="1:25" ht="12" customHeight="1">
      <c r="A15" s="203"/>
      <c r="B15" s="208"/>
      <c r="C15" s="209">
        <v>3</v>
      </c>
      <c r="D15" s="210">
        <v>6556</v>
      </c>
      <c r="E15" s="222" t="s">
        <v>46</v>
      </c>
      <c r="F15" s="223"/>
      <c r="G15" s="209"/>
      <c r="H15" s="220"/>
      <c r="I15" s="216"/>
      <c r="J15" s="212"/>
      <c r="K15" s="202"/>
      <c r="L15" s="213"/>
      <c r="M15" s="213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</row>
    <row r="16" spans="1:25" ht="12" customHeight="1">
      <c r="A16" s="203">
        <v>24</v>
      </c>
      <c r="B16" s="204">
        <f>'с1'!A31</f>
        <v>0</v>
      </c>
      <c r="C16" s="214" t="str">
        <f>'с1'!B31</f>
        <v>_</v>
      </c>
      <c r="D16" s="215"/>
      <c r="E16" s="209"/>
      <c r="F16" s="212"/>
      <c r="G16" s="209"/>
      <c r="H16" s="220"/>
      <c r="I16" s="216"/>
      <c r="J16" s="212"/>
      <c r="K16" s="202"/>
      <c r="L16" s="213"/>
      <c r="M16" s="213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</row>
    <row r="17" spans="1:25" ht="12" customHeight="1">
      <c r="A17" s="203"/>
      <c r="B17" s="208"/>
      <c r="C17" s="202"/>
      <c r="D17" s="213"/>
      <c r="E17" s="209">
        <v>18</v>
      </c>
      <c r="F17" s="210">
        <v>6651</v>
      </c>
      <c r="G17" s="219" t="s">
        <v>75</v>
      </c>
      <c r="H17" s="220"/>
      <c r="I17" s="216"/>
      <c r="J17" s="212"/>
      <c r="K17" s="202"/>
      <c r="L17" s="213"/>
      <c r="M17" s="213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</row>
    <row r="18" spans="1:25" ht="12" customHeight="1">
      <c r="A18" s="203">
        <v>25</v>
      </c>
      <c r="B18" s="204">
        <f>'с1'!A32</f>
        <v>0</v>
      </c>
      <c r="C18" s="205" t="str">
        <f>'с1'!B32</f>
        <v>_</v>
      </c>
      <c r="D18" s="217"/>
      <c r="E18" s="209"/>
      <c r="F18" s="218"/>
      <c r="G18" s="203"/>
      <c r="H18" s="221"/>
      <c r="I18" s="216"/>
      <c r="J18" s="212"/>
      <c r="K18" s="202"/>
      <c r="L18" s="213"/>
      <c r="M18" s="213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</row>
    <row r="19" spans="1:25" ht="12" customHeight="1">
      <c r="A19" s="203"/>
      <c r="B19" s="208"/>
      <c r="C19" s="209">
        <v>4</v>
      </c>
      <c r="D19" s="210">
        <v>6651</v>
      </c>
      <c r="E19" s="219" t="s">
        <v>75</v>
      </c>
      <c r="F19" s="220"/>
      <c r="G19" s="203"/>
      <c r="H19" s="221"/>
      <c r="I19" s="216"/>
      <c r="J19" s="212"/>
      <c r="K19" s="202"/>
      <c r="L19" s="213"/>
      <c r="M19" s="202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</row>
    <row r="20" spans="1:25" ht="12" customHeight="1">
      <c r="A20" s="203">
        <v>8</v>
      </c>
      <c r="B20" s="204">
        <f>'с1'!A15</f>
        <v>6651</v>
      </c>
      <c r="C20" s="214" t="str">
        <f>'с1'!B15</f>
        <v>Федоров Сергей</v>
      </c>
      <c r="D20" s="215"/>
      <c r="E20" s="203"/>
      <c r="F20" s="221"/>
      <c r="G20" s="203"/>
      <c r="H20" s="221"/>
      <c r="I20" s="216"/>
      <c r="J20" s="212"/>
      <c r="K20" s="202"/>
      <c r="L20" s="213"/>
      <c r="M20" s="202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</row>
    <row r="21" spans="1:25" ht="12" customHeight="1">
      <c r="A21" s="203"/>
      <c r="B21" s="208"/>
      <c r="C21" s="202"/>
      <c r="D21" s="213"/>
      <c r="E21" s="203"/>
      <c r="F21" s="221"/>
      <c r="G21" s="203"/>
      <c r="H21" s="221"/>
      <c r="I21" s="209">
        <v>29</v>
      </c>
      <c r="J21" s="210">
        <v>6651</v>
      </c>
      <c r="K21" s="211" t="s">
        <v>75</v>
      </c>
      <c r="L21" s="212"/>
      <c r="M21" s="202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</row>
    <row r="22" spans="1:25" ht="12" customHeight="1">
      <c r="A22" s="203">
        <v>5</v>
      </c>
      <c r="B22" s="204">
        <f>'с1'!A12</f>
        <v>5235</v>
      </c>
      <c r="C22" s="205" t="str">
        <f>'с1'!B12</f>
        <v>Петухова Надежда</v>
      </c>
      <c r="D22" s="217"/>
      <c r="E22" s="203"/>
      <c r="F22" s="221"/>
      <c r="G22" s="203"/>
      <c r="H22" s="221"/>
      <c r="I22" s="216"/>
      <c r="J22" s="224"/>
      <c r="K22" s="216"/>
      <c r="L22" s="212"/>
      <c r="M22" s="202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</row>
    <row r="23" spans="1:25" ht="12" customHeight="1">
      <c r="A23" s="203"/>
      <c r="B23" s="208"/>
      <c r="C23" s="209">
        <v>5</v>
      </c>
      <c r="D23" s="210">
        <v>5235</v>
      </c>
      <c r="E23" s="222" t="s">
        <v>72</v>
      </c>
      <c r="F23" s="223"/>
      <c r="G23" s="203"/>
      <c r="H23" s="221"/>
      <c r="I23" s="216"/>
      <c r="J23" s="225"/>
      <c r="K23" s="216"/>
      <c r="L23" s="212"/>
      <c r="M23" s="202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1:25" ht="12" customHeight="1">
      <c r="A24" s="203">
        <v>28</v>
      </c>
      <c r="B24" s="204">
        <f>'с1'!A35</f>
        <v>0</v>
      </c>
      <c r="C24" s="214" t="str">
        <f>'с1'!B35</f>
        <v>_</v>
      </c>
      <c r="D24" s="215"/>
      <c r="E24" s="209"/>
      <c r="F24" s="212"/>
      <c r="G24" s="203"/>
      <c r="H24" s="221"/>
      <c r="I24" s="216"/>
      <c r="J24" s="225"/>
      <c r="K24" s="216"/>
      <c r="L24" s="212"/>
      <c r="M24" s="202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</row>
    <row r="25" spans="1:25" ht="12" customHeight="1">
      <c r="A25" s="203"/>
      <c r="B25" s="208"/>
      <c r="C25" s="202"/>
      <c r="D25" s="213"/>
      <c r="E25" s="209">
        <v>19</v>
      </c>
      <c r="F25" s="210">
        <v>5235</v>
      </c>
      <c r="G25" s="222" t="s">
        <v>72</v>
      </c>
      <c r="H25" s="223"/>
      <c r="I25" s="216"/>
      <c r="J25" s="225"/>
      <c r="K25" s="216"/>
      <c r="L25" s="212"/>
      <c r="M25" s="202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</row>
    <row r="26" spans="1:25" ht="12" customHeight="1">
      <c r="A26" s="203">
        <v>21</v>
      </c>
      <c r="B26" s="204">
        <f>'с1'!A28</f>
        <v>0</v>
      </c>
      <c r="C26" s="205" t="str">
        <f>'с1'!B28</f>
        <v>_</v>
      </c>
      <c r="D26" s="217"/>
      <c r="E26" s="209"/>
      <c r="F26" s="218"/>
      <c r="G26" s="209"/>
      <c r="H26" s="212"/>
      <c r="I26" s="216"/>
      <c r="J26" s="225"/>
      <c r="K26" s="216"/>
      <c r="L26" s="212"/>
      <c r="M26" s="202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  <row r="27" spans="1:25" ht="12" customHeight="1">
      <c r="A27" s="203"/>
      <c r="B27" s="208"/>
      <c r="C27" s="209">
        <v>6</v>
      </c>
      <c r="D27" s="210">
        <v>788</v>
      </c>
      <c r="E27" s="219" t="s">
        <v>118</v>
      </c>
      <c r="F27" s="220"/>
      <c r="G27" s="209"/>
      <c r="H27" s="212"/>
      <c r="I27" s="216"/>
      <c r="J27" s="225"/>
      <c r="K27" s="216"/>
      <c r="L27" s="212"/>
      <c r="M27" s="202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</row>
    <row r="28" spans="1:25" ht="12" customHeight="1">
      <c r="A28" s="203">
        <v>12</v>
      </c>
      <c r="B28" s="204">
        <f>'с1'!A19</f>
        <v>788</v>
      </c>
      <c r="C28" s="214" t="str">
        <f>'с1'!B19</f>
        <v>Нестеренко Георгий</v>
      </c>
      <c r="D28" s="215"/>
      <c r="E28" s="203"/>
      <c r="F28" s="221"/>
      <c r="G28" s="209"/>
      <c r="H28" s="212"/>
      <c r="I28" s="216"/>
      <c r="J28" s="225"/>
      <c r="K28" s="216"/>
      <c r="L28" s="212"/>
      <c r="M28" s="202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1:25" ht="12" customHeight="1">
      <c r="A29" s="203"/>
      <c r="B29" s="208"/>
      <c r="C29" s="202"/>
      <c r="D29" s="213"/>
      <c r="E29" s="203"/>
      <c r="F29" s="221"/>
      <c r="G29" s="209">
        <v>26</v>
      </c>
      <c r="H29" s="210">
        <v>6029</v>
      </c>
      <c r="I29" s="226" t="s">
        <v>26</v>
      </c>
      <c r="J29" s="225"/>
      <c r="K29" s="216"/>
      <c r="L29" s="212"/>
      <c r="M29" s="202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1:25" ht="12" customHeight="1">
      <c r="A30" s="203">
        <v>13</v>
      </c>
      <c r="B30" s="204">
        <f>'с1'!A20</f>
        <v>5519</v>
      </c>
      <c r="C30" s="205" t="str">
        <f>'с1'!B20</f>
        <v>Минилбаев Никита</v>
      </c>
      <c r="D30" s="217"/>
      <c r="E30" s="203"/>
      <c r="F30" s="221"/>
      <c r="G30" s="209"/>
      <c r="H30" s="218"/>
      <c r="I30" s="202"/>
      <c r="J30" s="213"/>
      <c r="K30" s="216"/>
      <c r="L30" s="212"/>
      <c r="M30" s="202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1:25" ht="12" customHeight="1">
      <c r="A31" s="203"/>
      <c r="B31" s="208"/>
      <c r="C31" s="209">
        <v>7</v>
      </c>
      <c r="D31" s="210">
        <v>5519</v>
      </c>
      <c r="E31" s="222" t="s">
        <v>119</v>
      </c>
      <c r="F31" s="223"/>
      <c r="G31" s="209"/>
      <c r="H31" s="220"/>
      <c r="I31" s="202"/>
      <c r="J31" s="213"/>
      <c r="K31" s="216"/>
      <c r="L31" s="212"/>
      <c r="M31" s="202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1:25" ht="12" customHeight="1">
      <c r="A32" s="203">
        <v>20</v>
      </c>
      <c r="B32" s="204">
        <f>'с1'!A27</f>
        <v>0</v>
      </c>
      <c r="C32" s="214" t="str">
        <f>'с1'!B27</f>
        <v>_</v>
      </c>
      <c r="D32" s="215"/>
      <c r="E32" s="209"/>
      <c r="F32" s="212"/>
      <c r="G32" s="209"/>
      <c r="H32" s="220"/>
      <c r="I32" s="202"/>
      <c r="J32" s="213"/>
      <c r="K32" s="216"/>
      <c r="L32" s="212"/>
      <c r="M32" s="202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1:25" ht="12" customHeight="1">
      <c r="A33" s="203"/>
      <c r="B33" s="208"/>
      <c r="C33" s="202"/>
      <c r="D33" s="213"/>
      <c r="E33" s="209">
        <v>20</v>
      </c>
      <c r="F33" s="210">
        <v>6029</v>
      </c>
      <c r="G33" s="219" t="s">
        <v>26</v>
      </c>
      <c r="H33" s="220"/>
      <c r="I33" s="202"/>
      <c r="J33" s="213"/>
      <c r="K33" s="216"/>
      <c r="L33" s="212"/>
      <c r="M33" s="202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25" ht="12" customHeight="1">
      <c r="A34" s="203">
        <v>29</v>
      </c>
      <c r="B34" s="204">
        <f>'с1'!A36</f>
        <v>0</v>
      </c>
      <c r="C34" s="205" t="str">
        <f>'с1'!B36</f>
        <v>_</v>
      </c>
      <c r="D34" s="217"/>
      <c r="E34" s="209"/>
      <c r="F34" s="218"/>
      <c r="G34" s="203"/>
      <c r="H34" s="221"/>
      <c r="I34" s="202"/>
      <c r="J34" s="213"/>
      <c r="K34" s="216"/>
      <c r="L34" s="212"/>
      <c r="M34" s="202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</row>
    <row r="35" spans="1:25" ht="12" customHeight="1">
      <c r="A35" s="203"/>
      <c r="B35" s="208"/>
      <c r="C35" s="209">
        <v>8</v>
      </c>
      <c r="D35" s="210">
        <v>6029</v>
      </c>
      <c r="E35" s="219" t="s">
        <v>26</v>
      </c>
      <c r="F35" s="220"/>
      <c r="G35" s="203"/>
      <c r="H35" s="221"/>
      <c r="I35" s="202"/>
      <c r="J35" s="213"/>
      <c r="K35" s="216"/>
      <c r="L35" s="212"/>
      <c r="M35" s="202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</row>
    <row r="36" spans="1:25" ht="12" customHeight="1">
      <c r="A36" s="203">
        <v>4</v>
      </c>
      <c r="B36" s="204">
        <f>'с1'!A11</f>
        <v>6029</v>
      </c>
      <c r="C36" s="214" t="str">
        <f>'с1'!B11</f>
        <v>Фирсов Денис</v>
      </c>
      <c r="D36" s="215"/>
      <c r="E36" s="203"/>
      <c r="F36" s="221"/>
      <c r="G36" s="203"/>
      <c r="H36" s="221"/>
      <c r="I36" s="202"/>
      <c r="J36" s="213"/>
      <c r="K36" s="216"/>
      <c r="L36" s="212"/>
      <c r="M36" s="202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</row>
    <row r="37" spans="1:25" ht="12" customHeight="1">
      <c r="A37" s="203"/>
      <c r="B37" s="208"/>
      <c r="C37" s="202"/>
      <c r="D37" s="213"/>
      <c r="E37" s="203"/>
      <c r="F37" s="221"/>
      <c r="G37" s="203"/>
      <c r="H37" s="221"/>
      <c r="I37" s="202"/>
      <c r="J37" s="213"/>
      <c r="K37" s="209">
        <v>31</v>
      </c>
      <c r="L37" s="227">
        <v>6409</v>
      </c>
      <c r="M37" s="211" t="s">
        <v>45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</row>
    <row r="38" spans="1:25" ht="12" customHeight="1">
      <c r="A38" s="203">
        <v>3</v>
      </c>
      <c r="B38" s="204">
        <f>'с1'!A10</f>
        <v>6096</v>
      </c>
      <c r="C38" s="205" t="str">
        <f>'с1'!B10</f>
        <v>Небера Максим</v>
      </c>
      <c r="D38" s="217"/>
      <c r="E38" s="203"/>
      <c r="F38" s="221"/>
      <c r="G38" s="203"/>
      <c r="H38" s="221"/>
      <c r="I38" s="202"/>
      <c r="J38" s="213"/>
      <c r="K38" s="216"/>
      <c r="L38" s="212"/>
      <c r="M38" s="228" t="s">
        <v>49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</row>
    <row r="39" spans="1:25" ht="12" customHeight="1">
      <c r="A39" s="203"/>
      <c r="B39" s="208"/>
      <c r="C39" s="209">
        <v>9</v>
      </c>
      <c r="D39" s="210">
        <v>6096</v>
      </c>
      <c r="E39" s="222" t="s">
        <v>24</v>
      </c>
      <c r="F39" s="223"/>
      <c r="G39" s="203"/>
      <c r="H39" s="221"/>
      <c r="I39" s="202"/>
      <c r="J39" s="213"/>
      <c r="K39" s="216"/>
      <c r="L39" s="212"/>
      <c r="M39" s="202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</row>
    <row r="40" spans="1:25" ht="12" customHeight="1">
      <c r="A40" s="203">
        <v>30</v>
      </c>
      <c r="B40" s="204">
        <f>'с1'!A37</f>
        <v>0</v>
      </c>
      <c r="C40" s="214" t="str">
        <f>'с1'!B37</f>
        <v>_</v>
      </c>
      <c r="D40" s="215"/>
      <c r="E40" s="209"/>
      <c r="F40" s="212"/>
      <c r="G40" s="203"/>
      <c r="H40" s="221"/>
      <c r="I40" s="202"/>
      <c r="J40" s="213"/>
      <c r="K40" s="216"/>
      <c r="L40" s="212"/>
      <c r="M40" s="202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</row>
    <row r="41" spans="1:25" ht="12" customHeight="1">
      <c r="A41" s="203"/>
      <c r="B41" s="208"/>
      <c r="C41" s="202"/>
      <c r="D41" s="213"/>
      <c r="E41" s="209">
        <v>21</v>
      </c>
      <c r="F41" s="210">
        <v>6096</v>
      </c>
      <c r="G41" s="222" t="s">
        <v>24</v>
      </c>
      <c r="H41" s="223"/>
      <c r="I41" s="202"/>
      <c r="J41" s="213"/>
      <c r="K41" s="216"/>
      <c r="L41" s="212"/>
      <c r="M41" s="202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</row>
    <row r="42" spans="1:25" ht="12" customHeight="1">
      <c r="A42" s="203">
        <v>19</v>
      </c>
      <c r="B42" s="204">
        <f>'с1'!A26</f>
        <v>0</v>
      </c>
      <c r="C42" s="205" t="str">
        <f>'с1'!B26</f>
        <v>_</v>
      </c>
      <c r="D42" s="217"/>
      <c r="E42" s="209"/>
      <c r="F42" s="218"/>
      <c r="G42" s="209"/>
      <c r="H42" s="212"/>
      <c r="I42" s="202"/>
      <c r="J42" s="213"/>
      <c r="K42" s="216"/>
      <c r="L42" s="212"/>
      <c r="M42" s="202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</row>
    <row r="43" spans="1:25" ht="12" customHeight="1">
      <c r="A43" s="203"/>
      <c r="B43" s="208"/>
      <c r="C43" s="209">
        <v>10</v>
      </c>
      <c r="D43" s="210">
        <v>5949</v>
      </c>
      <c r="E43" s="219" t="s">
        <v>48</v>
      </c>
      <c r="F43" s="220"/>
      <c r="G43" s="209"/>
      <c r="H43" s="212"/>
      <c r="I43" s="202"/>
      <c r="J43" s="213"/>
      <c r="K43" s="216"/>
      <c r="L43" s="212"/>
      <c r="M43" s="202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</row>
    <row r="44" spans="1:25" ht="12" customHeight="1">
      <c r="A44" s="203">
        <v>14</v>
      </c>
      <c r="B44" s="204">
        <f>'с1'!A21</f>
        <v>5949</v>
      </c>
      <c r="C44" s="214" t="str">
        <f>'с1'!B21</f>
        <v>Кальмин Евгений</v>
      </c>
      <c r="D44" s="215"/>
      <c r="E44" s="203"/>
      <c r="F44" s="221"/>
      <c r="G44" s="209"/>
      <c r="H44" s="212"/>
      <c r="I44" s="202"/>
      <c r="J44" s="213"/>
      <c r="K44" s="216"/>
      <c r="L44" s="212"/>
      <c r="M44" s="202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</row>
    <row r="45" spans="1:25" ht="12" customHeight="1">
      <c r="A45" s="203"/>
      <c r="B45" s="208"/>
      <c r="C45" s="202"/>
      <c r="D45" s="213"/>
      <c r="E45" s="203"/>
      <c r="F45" s="221"/>
      <c r="G45" s="209">
        <v>27</v>
      </c>
      <c r="H45" s="210">
        <v>6409</v>
      </c>
      <c r="I45" s="211" t="s">
        <v>45</v>
      </c>
      <c r="J45" s="212"/>
      <c r="K45" s="216"/>
      <c r="L45" s="212"/>
      <c r="M45" s="202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</row>
    <row r="46" spans="1:25" ht="12" customHeight="1">
      <c r="A46" s="203">
        <v>11</v>
      </c>
      <c r="B46" s="204">
        <f>'с1'!A18</f>
        <v>6016</v>
      </c>
      <c r="C46" s="205" t="str">
        <f>'с1'!B18</f>
        <v>Бычков Артем</v>
      </c>
      <c r="D46" s="217"/>
      <c r="E46" s="203"/>
      <c r="F46" s="221"/>
      <c r="G46" s="209"/>
      <c r="H46" s="218"/>
      <c r="I46" s="216"/>
      <c r="J46" s="212"/>
      <c r="K46" s="216"/>
      <c r="L46" s="212"/>
      <c r="M46" s="202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7" spans="1:25" ht="12" customHeight="1">
      <c r="A47" s="203"/>
      <c r="B47" s="208"/>
      <c r="C47" s="209">
        <v>11</v>
      </c>
      <c r="D47" s="210">
        <v>6016</v>
      </c>
      <c r="E47" s="222" t="s">
        <v>109</v>
      </c>
      <c r="F47" s="223"/>
      <c r="G47" s="209"/>
      <c r="H47" s="220"/>
      <c r="I47" s="216"/>
      <c r="J47" s="212"/>
      <c r="K47" s="216"/>
      <c r="L47" s="212"/>
      <c r="M47" s="202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</row>
    <row r="48" spans="1:25" ht="12" customHeight="1">
      <c r="A48" s="203">
        <v>22</v>
      </c>
      <c r="B48" s="204">
        <f>'с1'!A29</f>
        <v>0</v>
      </c>
      <c r="C48" s="214" t="str">
        <f>'с1'!B29</f>
        <v>_</v>
      </c>
      <c r="D48" s="215"/>
      <c r="E48" s="209"/>
      <c r="F48" s="212"/>
      <c r="G48" s="209"/>
      <c r="H48" s="220"/>
      <c r="I48" s="216"/>
      <c r="J48" s="212"/>
      <c r="K48" s="216"/>
      <c r="L48" s="212"/>
      <c r="M48" s="202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</row>
    <row r="49" spans="1:25" ht="12" customHeight="1">
      <c r="A49" s="203"/>
      <c r="B49" s="208"/>
      <c r="C49" s="202"/>
      <c r="D49" s="213"/>
      <c r="E49" s="209">
        <v>22</v>
      </c>
      <c r="F49" s="210">
        <v>6409</v>
      </c>
      <c r="G49" s="219" t="s">
        <v>45</v>
      </c>
      <c r="H49" s="220"/>
      <c r="I49" s="216"/>
      <c r="J49" s="212"/>
      <c r="K49" s="216"/>
      <c r="L49" s="212"/>
      <c r="M49" s="202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0" spans="1:25" ht="12" customHeight="1">
      <c r="A50" s="203">
        <v>27</v>
      </c>
      <c r="B50" s="204">
        <f>'с1'!A34</f>
        <v>0</v>
      </c>
      <c r="C50" s="205" t="str">
        <f>'с1'!B34</f>
        <v>_</v>
      </c>
      <c r="D50" s="217"/>
      <c r="E50" s="209"/>
      <c r="F50" s="218"/>
      <c r="G50" s="203"/>
      <c r="H50" s="221"/>
      <c r="I50" s="216"/>
      <c r="J50" s="212"/>
      <c r="K50" s="216"/>
      <c r="L50" s="212"/>
      <c r="M50" s="202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</row>
    <row r="51" spans="1:25" ht="12" customHeight="1">
      <c r="A51" s="203"/>
      <c r="B51" s="208"/>
      <c r="C51" s="209">
        <v>12</v>
      </c>
      <c r="D51" s="210">
        <v>6409</v>
      </c>
      <c r="E51" s="219" t="s">
        <v>45</v>
      </c>
      <c r="F51" s="220"/>
      <c r="G51" s="203"/>
      <c r="H51" s="221"/>
      <c r="I51" s="216"/>
      <c r="J51" s="212"/>
      <c r="K51" s="216"/>
      <c r="L51" s="212"/>
      <c r="M51" s="202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</row>
    <row r="52" spans="1:25" ht="12" customHeight="1">
      <c r="A52" s="203">
        <v>6</v>
      </c>
      <c r="B52" s="204">
        <f>'с1'!A13</f>
        <v>6409</v>
      </c>
      <c r="C52" s="214" t="str">
        <f>'с1'!B13</f>
        <v>Муратова Аделина</v>
      </c>
      <c r="D52" s="215"/>
      <c r="E52" s="203"/>
      <c r="F52" s="221"/>
      <c r="G52" s="202"/>
      <c r="H52" s="213"/>
      <c r="I52" s="216"/>
      <c r="J52" s="212"/>
      <c r="K52" s="216"/>
      <c r="L52" s="212"/>
      <c r="M52" s="202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</row>
    <row r="53" spans="1:25" ht="12" customHeight="1">
      <c r="A53" s="203"/>
      <c r="B53" s="208"/>
      <c r="C53" s="202"/>
      <c r="D53" s="213"/>
      <c r="E53" s="203"/>
      <c r="F53" s="221"/>
      <c r="G53" s="202"/>
      <c r="H53" s="213"/>
      <c r="I53" s="209">
        <v>30</v>
      </c>
      <c r="J53" s="210">
        <v>6409</v>
      </c>
      <c r="K53" s="226" t="s">
        <v>45</v>
      </c>
      <c r="L53" s="212"/>
      <c r="M53" s="202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</row>
    <row r="54" spans="1:25" ht="12" customHeight="1">
      <c r="A54" s="203">
        <v>7</v>
      </c>
      <c r="B54" s="204">
        <f>'с1'!A14</f>
        <v>5429</v>
      </c>
      <c r="C54" s="205" t="str">
        <f>'с1'!B14</f>
        <v>Апсатарова Дарина</v>
      </c>
      <c r="D54" s="217"/>
      <c r="E54" s="203"/>
      <c r="F54" s="221"/>
      <c r="G54" s="202"/>
      <c r="H54" s="213"/>
      <c r="I54" s="216"/>
      <c r="J54" s="224"/>
      <c r="K54" s="202"/>
      <c r="L54" s="213"/>
      <c r="M54" s="202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ht="12" customHeight="1">
      <c r="A55" s="203"/>
      <c r="B55" s="208"/>
      <c r="C55" s="209">
        <v>13</v>
      </c>
      <c r="D55" s="210">
        <v>5429</v>
      </c>
      <c r="E55" s="222" t="s">
        <v>125</v>
      </c>
      <c r="F55" s="223"/>
      <c r="G55" s="202"/>
      <c r="H55" s="213"/>
      <c r="I55" s="216"/>
      <c r="J55" s="229"/>
      <c r="K55" s="202"/>
      <c r="L55" s="213"/>
      <c r="M55" s="202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ht="12" customHeight="1">
      <c r="A56" s="203">
        <v>26</v>
      </c>
      <c r="B56" s="204">
        <f>'с1'!A33</f>
        <v>0</v>
      </c>
      <c r="C56" s="214" t="str">
        <f>'с1'!B33</f>
        <v>_</v>
      </c>
      <c r="D56" s="215"/>
      <c r="E56" s="209"/>
      <c r="F56" s="212"/>
      <c r="G56" s="202"/>
      <c r="H56" s="213"/>
      <c r="I56" s="216"/>
      <c r="J56" s="229"/>
      <c r="K56" s="202"/>
      <c r="L56" s="213"/>
      <c r="M56" s="202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ht="12" customHeight="1">
      <c r="A57" s="203"/>
      <c r="B57" s="208"/>
      <c r="C57" s="202"/>
      <c r="D57" s="213"/>
      <c r="E57" s="209">
        <v>23</v>
      </c>
      <c r="F57" s="210">
        <v>5429</v>
      </c>
      <c r="G57" s="211" t="s">
        <v>125</v>
      </c>
      <c r="H57" s="212"/>
      <c r="I57" s="216"/>
      <c r="J57" s="229"/>
      <c r="K57" s="230">
        <v>-31</v>
      </c>
      <c r="L57" s="204">
        <f>IF(L37=J21,J53,IF(L37=J53,J21,0))</f>
        <v>6651</v>
      </c>
      <c r="M57" s="205" t="str">
        <f>IF(M37=K21,K53,IF(M37=K53,K21,0))</f>
        <v>Федоров Сергей</v>
      </c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ht="12" customHeight="1">
      <c r="A58" s="203">
        <v>23</v>
      </c>
      <c r="B58" s="204">
        <f>'с1'!A30</f>
        <v>0</v>
      </c>
      <c r="C58" s="205" t="str">
        <f>'с1'!B30</f>
        <v>_</v>
      </c>
      <c r="D58" s="217"/>
      <c r="E58" s="216"/>
      <c r="F58" s="218"/>
      <c r="G58" s="216"/>
      <c r="H58" s="212"/>
      <c r="I58" s="216"/>
      <c r="J58" s="229"/>
      <c r="K58" s="202"/>
      <c r="L58" s="213"/>
      <c r="M58" s="228" t="s">
        <v>50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ht="12" customHeight="1">
      <c r="A59" s="203"/>
      <c r="B59" s="208"/>
      <c r="C59" s="209">
        <v>14</v>
      </c>
      <c r="D59" s="210">
        <v>6917</v>
      </c>
      <c r="E59" s="226" t="s">
        <v>117</v>
      </c>
      <c r="F59" s="220"/>
      <c r="G59" s="216"/>
      <c r="H59" s="212"/>
      <c r="I59" s="216"/>
      <c r="J59" s="229"/>
      <c r="K59" s="202"/>
      <c r="L59" s="213"/>
      <c r="M59" s="202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ht="12" customHeight="1">
      <c r="A60" s="203">
        <v>10</v>
      </c>
      <c r="B60" s="204">
        <f>'с1'!A17</f>
        <v>6917</v>
      </c>
      <c r="C60" s="214" t="str">
        <f>'с1'!B17</f>
        <v>Канбеков Ринат</v>
      </c>
      <c r="D60" s="215"/>
      <c r="E60" s="202"/>
      <c r="F60" s="221"/>
      <c r="G60" s="216"/>
      <c r="H60" s="212"/>
      <c r="I60" s="216"/>
      <c r="J60" s="229"/>
      <c r="K60" s="202"/>
      <c r="L60" s="213"/>
      <c r="M60" s="202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ht="12" customHeight="1">
      <c r="A61" s="203"/>
      <c r="B61" s="208"/>
      <c r="C61" s="202"/>
      <c r="D61" s="213"/>
      <c r="E61" s="202"/>
      <c r="F61" s="221"/>
      <c r="G61" s="209">
        <v>28</v>
      </c>
      <c r="H61" s="210">
        <v>5904</v>
      </c>
      <c r="I61" s="226" t="s">
        <v>124</v>
      </c>
      <c r="J61" s="231"/>
      <c r="K61" s="202"/>
      <c r="L61" s="213"/>
      <c r="M61" s="202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ht="12" customHeight="1">
      <c r="A62" s="203">
        <v>15</v>
      </c>
      <c r="B62" s="204">
        <f>'с1'!A22</f>
        <v>5520</v>
      </c>
      <c r="C62" s="205" t="str">
        <f>'с1'!B22</f>
        <v>Сабиров Артур</v>
      </c>
      <c r="D62" s="217"/>
      <c r="E62" s="202"/>
      <c r="F62" s="221"/>
      <c r="G62" s="216"/>
      <c r="H62" s="218"/>
      <c r="I62" s="202"/>
      <c r="J62" s="202"/>
      <c r="K62" s="202"/>
      <c r="L62" s="213"/>
      <c r="M62" s="202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ht="12" customHeight="1">
      <c r="A63" s="203"/>
      <c r="B63" s="208"/>
      <c r="C63" s="209">
        <v>15</v>
      </c>
      <c r="D63" s="210">
        <v>5520</v>
      </c>
      <c r="E63" s="211" t="s">
        <v>120</v>
      </c>
      <c r="F63" s="223"/>
      <c r="G63" s="216"/>
      <c r="H63" s="220"/>
      <c r="I63" s="203">
        <v>-58</v>
      </c>
      <c r="J63" s="204">
        <f>IF('12'!N16='12'!L12,'12'!L20,IF('12'!N16='12'!L20,'12'!L12,0))</f>
        <v>5904</v>
      </c>
      <c r="K63" s="205" t="str">
        <f>IF('12'!O16='12'!M12,'12'!M20,IF('12'!O16='12'!M20,'12'!M12,0))</f>
        <v>Асфандияров Роман</v>
      </c>
      <c r="L63" s="217"/>
      <c r="M63" s="202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ht="12" customHeight="1">
      <c r="A64" s="203">
        <v>18</v>
      </c>
      <c r="B64" s="204">
        <f>'с1'!A25</f>
        <v>0</v>
      </c>
      <c r="C64" s="214" t="str">
        <f>'с1'!B25</f>
        <v>_</v>
      </c>
      <c r="D64" s="215"/>
      <c r="E64" s="216"/>
      <c r="F64" s="212"/>
      <c r="G64" s="216"/>
      <c r="H64" s="220"/>
      <c r="I64" s="203"/>
      <c r="J64" s="221"/>
      <c r="K64" s="209">
        <v>61</v>
      </c>
      <c r="L64" s="227">
        <v>6029</v>
      </c>
      <c r="M64" s="211" t="s">
        <v>26</v>
      </c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</row>
    <row r="65" spans="1:25" ht="12" customHeight="1">
      <c r="A65" s="203"/>
      <c r="B65" s="208"/>
      <c r="C65" s="202"/>
      <c r="D65" s="213"/>
      <c r="E65" s="209">
        <v>24</v>
      </c>
      <c r="F65" s="210">
        <v>5904</v>
      </c>
      <c r="G65" s="226" t="s">
        <v>124</v>
      </c>
      <c r="H65" s="220"/>
      <c r="I65" s="203">
        <v>-59</v>
      </c>
      <c r="J65" s="204">
        <f>IF('12'!N32='12'!L28,'12'!L36,IF('12'!N32='12'!L36,'12'!L28,0))</f>
        <v>6029</v>
      </c>
      <c r="K65" s="214" t="str">
        <f>IF('12'!O32='12'!M28,'12'!M36,IF('12'!O32='12'!M36,'12'!M28,0))</f>
        <v>Фирсов Денис</v>
      </c>
      <c r="L65" s="217"/>
      <c r="M65" s="228" t="s">
        <v>53</v>
      </c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</row>
    <row r="66" spans="1:25" ht="12" customHeight="1">
      <c r="A66" s="203">
        <v>31</v>
      </c>
      <c r="B66" s="204">
        <f>'с1'!A38</f>
        <v>0</v>
      </c>
      <c r="C66" s="205" t="str">
        <f>'с1'!B38</f>
        <v>_</v>
      </c>
      <c r="D66" s="217"/>
      <c r="E66" s="216"/>
      <c r="F66" s="218"/>
      <c r="G66" s="202"/>
      <c r="H66" s="213"/>
      <c r="I66" s="202"/>
      <c r="J66" s="213"/>
      <c r="K66" s="203">
        <v>-61</v>
      </c>
      <c r="L66" s="204">
        <f>IF(L64=J63,J65,IF(L64=J65,J63,0))</f>
        <v>5904</v>
      </c>
      <c r="M66" s="205" t="str">
        <f>IF(M64=K63,K65,IF(M64=K65,K63,0))</f>
        <v>Асфандияров Роман</v>
      </c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</row>
    <row r="67" spans="1:25" ht="12" customHeight="1">
      <c r="A67" s="203"/>
      <c r="B67" s="208"/>
      <c r="C67" s="209">
        <v>16</v>
      </c>
      <c r="D67" s="210">
        <v>5904</v>
      </c>
      <c r="E67" s="226" t="s">
        <v>124</v>
      </c>
      <c r="F67" s="220"/>
      <c r="G67" s="202"/>
      <c r="H67" s="213"/>
      <c r="I67" s="202"/>
      <c r="J67" s="213"/>
      <c r="K67" s="202"/>
      <c r="L67" s="213"/>
      <c r="M67" s="228" t="s">
        <v>55</v>
      </c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</row>
    <row r="68" spans="1:25" ht="12" customHeight="1">
      <c r="A68" s="203">
        <v>2</v>
      </c>
      <c r="B68" s="204">
        <f>'с1'!A9</f>
        <v>5904</v>
      </c>
      <c r="C68" s="214" t="str">
        <f>'с1'!B9</f>
        <v>Асфандияров Роман</v>
      </c>
      <c r="D68" s="215"/>
      <c r="E68" s="202"/>
      <c r="F68" s="221"/>
      <c r="G68" s="202"/>
      <c r="H68" s="213"/>
      <c r="I68" s="203">
        <v>-56</v>
      </c>
      <c r="J68" s="204">
        <f>IF('12'!L12='12'!J8,'12'!J16,IF('12'!L12='12'!J16,'12'!J8,0))</f>
        <v>5235</v>
      </c>
      <c r="K68" s="205" t="str">
        <f>IF('12'!M12='12'!K8,'12'!K16,IF('12'!M12='12'!K16,'12'!K8,0))</f>
        <v>Петухова Надежда</v>
      </c>
      <c r="L68" s="217"/>
      <c r="M68" s="202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  <row r="69" spans="1:25" ht="12" customHeight="1">
      <c r="A69" s="203"/>
      <c r="B69" s="208"/>
      <c r="C69" s="202"/>
      <c r="D69" s="213"/>
      <c r="E69" s="202"/>
      <c r="F69" s="221"/>
      <c r="G69" s="202"/>
      <c r="H69" s="213"/>
      <c r="I69" s="203"/>
      <c r="J69" s="221"/>
      <c r="K69" s="209">
        <v>62</v>
      </c>
      <c r="L69" s="227">
        <v>5429</v>
      </c>
      <c r="M69" s="211" t="s">
        <v>125</v>
      </c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</row>
    <row r="70" spans="1:25" ht="12" customHeight="1">
      <c r="A70" s="203">
        <v>-52</v>
      </c>
      <c r="B70" s="204">
        <f>IF('12'!J8='12'!H6,'12'!H10,IF('12'!J8='12'!H10,'12'!H6,0))</f>
        <v>6970</v>
      </c>
      <c r="C70" s="205" t="str">
        <f>IF('12'!K8='12'!I6,'12'!I10,IF('12'!K8='12'!I10,'12'!I6,0))</f>
        <v>Клоков Михаил</v>
      </c>
      <c r="D70" s="217"/>
      <c r="E70" s="202"/>
      <c r="F70" s="221"/>
      <c r="G70" s="202"/>
      <c r="H70" s="213"/>
      <c r="I70" s="203">
        <v>-57</v>
      </c>
      <c r="J70" s="204">
        <f>IF('12'!L28='12'!J24,'12'!J32,IF('12'!L28='12'!J32,'12'!J24,0))</f>
        <v>5429</v>
      </c>
      <c r="K70" s="214" t="str">
        <f>IF('12'!M28='12'!K24,'12'!K32,IF('12'!M28='12'!K32,'12'!K24,0))</f>
        <v>Апсатарова Дарина</v>
      </c>
      <c r="L70" s="217"/>
      <c r="M70" s="228" t="s">
        <v>54</v>
      </c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</row>
    <row r="71" spans="1:25" ht="12" customHeight="1">
      <c r="A71" s="203"/>
      <c r="B71" s="208"/>
      <c r="C71" s="209">
        <v>63</v>
      </c>
      <c r="D71" s="227">
        <v>6970</v>
      </c>
      <c r="E71" s="211" t="s">
        <v>115</v>
      </c>
      <c r="F71" s="223"/>
      <c r="G71" s="202"/>
      <c r="H71" s="213"/>
      <c r="I71" s="203"/>
      <c r="J71" s="221"/>
      <c r="K71" s="203">
        <v>-62</v>
      </c>
      <c r="L71" s="204">
        <f>IF(L69=J68,J70,IF(L69=J70,J68,0))</f>
        <v>5235</v>
      </c>
      <c r="M71" s="205" t="str">
        <f>IF(M69=K68,K70,IF(M69=K70,K68,0))</f>
        <v>Петухова Надежда</v>
      </c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</row>
    <row r="72" spans="1:25" ht="12" customHeight="1">
      <c r="A72" s="203">
        <v>-53</v>
      </c>
      <c r="B72" s="204">
        <f>IF('12'!J16='12'!H14,'12'!H18,IF('12'!J16='12'!H18,'12'!H14,0))</f>
        <v>5949</v>
      </c>
      <c r="C72" s="214" t="str">
        <f>IF('12'!K16='12'!I14,'12'!I18,IF('12'!K16='12'!I18,'12'!I14,0))</f>
        <v>Кальмин Евгений</v>
      </c>
      <c r="D72" s="215"/>
      <c r="E72" s="216"/>
      <c r="F72" s="212"/>
      <c r="G72" s="232"/>
      <c r="H72" s="212"/>
      <c r="I72" s="203"/>
      <c r="J72" s="221"/>
      <c r="K72" s="202"/>
      <c r="L72" s="213"/>
      <c r="M72" s="228" t="s">
        <v>56</v>
      </c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</row>
    <row r="73" spans="1:25" ht="12" customHeight="1">
      <c r="A73" s="203"/>
      <c r="B73" s="208"/>
      <c r="C73" s="202"/>
      <c r="D73" s="213"/>
      <c r="E73" s="209">
        <v>65</v>
      </c>
      <c r="F73" s="227">
        <v>4849</v>
      </c>
      <c r="G73" s="211" t="s">
        <v>123</v>
      </c>
      <c r="H73" s="212"/>
      <c r="I73" s="203">
        <v>-63</v>
      </c>
      <c r="J73" s="204">
        <f>IF(D71=B70,B72,IF(D71=B72,B70,0))</f>
        <v>5949</v>
      </c>
      <c r="K73" s="205" t="str">
        <f>IF(E71=C70,C72,IF(E71=C72,C70,0))</f>
        <v>Кальмин Евгений</v>
      </c>
      <c r="L73" s="217"/>
      <c r="M73" s="202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</row>
    <row r="74" spans="1:25" ht="12" customHeight="1">
      <c r="A74" s="203">
        <v>-54</v>
      </c>
      <c r="B74" s="204">
        <f>IF('12'!J24='12'!H22,'12'!H26,IF('12'!J24='12'!H26,'12'!H22,0))</f>
        <v>788</v>
      </c>
      <c r="C74" s="205" t="str">
        <f>IF('12'!K24='12'!I22,'12'!I26,IF('12'!K24='12'!I26,'12'!I22,0))</f>
        <v>Нестеренко Георгий</v>
      </c>
      <c r="D74" s="217"/>
      <c r="E74" s="216"/>
      <c r="F74" s="212"/>
      <c r="G74" s="233" t="s">
        <v>79</v>
      </c>
      <c r="H74" s="234"/>
      <c r="I74" s="203"/>
      <c r="J74" s="221"/>
      <c r="K74" s="209">
        <v>66</v>
      </c>
      <c r="L74" s="227">
        <v>788</v>
      </c>
      <c r="M74" s="211" t="s">
        <v>118</v>
      </c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</row>
    <row r="75" spans="1:25" ht="12" customHeight="1">
      <c r="A75" s="203"/>
      <c r="B75" s="208"/>
      <c r="C75" s="209">
        <v>64</v>
      </c>
      <c r="D75" s="227">
        <v>4849</v>
      </c>
      <c r="E75" s="226" t="s">
        <v>123</v>
      </c>
      <c r="F75" s="212"/>
      <c r="G75" s="235"/>
      <c r="H75" s="213"/>
      <c r="I75" s="203">
        <v>-64</v>
      </c>
      <c r="J75" s="204">
        <f>IF(D75=B74,B76,IF(D75=B76,B74,0))</f>
        <v>788</v>
      </c>
      <c r="K75" s="214" t="str">
        <f>IF(E75=C74,C76,IF(E75=C76,C74,0))</f>
        <v>Нестеренко Георгий</v>
      </c>
      <c r="L75" s="217"/>
      <c r="M75" s="228" t="s">
        <v>81</v>
      </c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</row>
    <row r="76" spans="1:25" ht="12" customHeight="1">
      <c r="A76" s="203">
        <v>-55</v>
      </c>
      <c r="B76" s="204">
        <f>IF('12'!J32='12'!H30,'12'!H34,IF('12'!J32='12'!H34,'12'!H30,0))</f>
        <v>4849</v>
      </c>
      <c r="C76" s="214" t="str">
        <f>IF('12'!K32='12'!I30,'12'!I34,IF('12'!K32='12'!I34,'12'!I30,0))</f>
        <v>Салимянов Руслан</v>
      </c>
      <c r="D76" s="217"/>
      <c r="E76" s="203">
        <v>-65</v>
      </c>
      <c r="F76" s="204">
        <f>IF(F73=D71,D75,IF(F73=D75,D71,0))</f>
        <v>6970</v>
      </c>
      <c r="G76" s="205" t="str">
        <f>IF(G73=E71,E75,IF(G73=E75,E71,0))</f>
        <v>Клоков Михаил</v>
      </c>
      <c r="H76" s="217"/>
      <c r="I76" s="202"/>
      <c r="J76" s="202"/>
      <c r="K76" s="203">
        <v>-66</v>
      </c>
      <c r="L76" s="204">
        <f>IF(L74=J73,J75,IF(L74=J75,J73,0))</f>
        <v>5949</v>
      </c>
      <c r="M76" s="205" t="str">
        <f>IF(M74=K73,K75,IF(M74=K75,K73,0))</f>
        <v>Кальмин Евгений</v>
      </c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</row>
    <row r="77" spans="1:25" ht="12" customHeight="1">
      <c r="A77" s="203"/>
      <c r="B77" s="236"/>
      <c r="C77" s="202"/>
      <c r="D77" s="213"/>
      <c r="E77" s="202"/>
      <c r="F77" s="213"/>
      <c r="G77" s="228" t="s">
        <v>80</v>
      </c>
      <c r="H77" s="237"/>
      <c r="I77" s="202"/>
      <c r="J77" s="202"/>
      <c r="K77" s="202"/>
      <c r="L77" s="213"/>
      <c r="M77" s="228" t="s">
        <v>82</v>
      </c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</row>
    <row r="78" spans="1:25" ht="9" customHeight="1">
      <c r="A78" s="238"/>
      <c r="B78" s="239"/>
      <c r="C78" s="238"/>
      <c r="D78" s="240"/>
      <c r="E78" s="238"/>
      <c r="F78" s="240"/>
      <c r="G78" s="238"/>
      <c r="H78" s="240"/>
      <c r="I78" s="238"/>
      <c r="J78" s="238"/>
      <c r="K78" s="238"/>
      <c r="L78" s="240"/>
      <c r="M78" s="238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5" ht="9" customHeight="1">
      <c r="A79" s="238"/>
      <c r="B79" s="239"/>
      <c r="C79" s="238"/>
      <c r="D79" s="240"/>
      <c r="E79" s="238"/>
      <c r="F79" s="240"/>
      <c r="G79" s="238"/>
      <c r="H79" s="240"/>
      <c r="I79" s="238"/>
      <c r="J79" s="238"/>
      <c r="K79" s="238"/>
      <c r="L79" s="240"/>
      <c r="M79" s="238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</row>
    <row r="80" spans="1:25" ht="9" customHeight="1">
      <c r="A80" s="241"/>
      <c r="B80" s="91"/>
      <c r="C80" s="241"/>
      <c r="D80" s="242"/>
      <c r="E80" s="241"/>
      <c r="F80" s="242"/>
      <c r="G80" s="241"/>
      <c r="H80" s="242"/>
      <c r="I80" s="241"/>
      <c r="J80" s="241"/>
      <c r="K80" s="241"/>
      <c r="L80" s="242"/>
      <c r="M80" s="241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</row>
    <row r="81" spans="1:25" ht="12.75">
      <c r="A81" s="241"/>
      <c r="B81" s="91"/>
      <c r="C81" s="241"/>
      <c r="D81" s="242"/>
      <c r="E81" s="241"/>
      <c r="F81" s="242"/>
      <c r="G81" s="241"/>
      <c r="H81" s="242"/>
      <c r="I81" s="241"/>
      <c r="J81" s="241"/>
      <c r="K81" s="241"/>
      <c r="L81" s="242"/>
      <c r="M81" s="241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</row>
    <row r="82" spans="1:13" ht="12.75">
      <c r="A82" s="238"/>
      <c r="B82" s="239"/>
      <c r="C82" s="238"/>
      <c r="D82" s="240"/>
      <c r="E82" s="238"/>
      <c r="F82" s="240"/>
      <c r="G82" s="238"/>
      <c r="H82" s="240"/>
      <c r="I82" s="238"/>
      <c r="J82" s="238"/>
      <c r="K82" s="238"/>
      <c r="L82" s="240"/>
      <c r="M82" s="238"/>
    </row>
    <row r="83" spans="1:13" ht="12.75">
      <c r="A83" s="238"/>
      <c r="B83" s="238"/>
      <c r="C83" s="238"/>
      <c r="D83" s="240"/>
      <c r="E83" s="238"/>
      <c r="F83" s="240"/>
      <c r="G83" s="238"/>
      <c r="H83" s="240"/>
      <c r="I83" s="238"/>
      <c r="J83" s="238"/>
      <c r="K83" s="238"/>
      <c r="L83" s="240"/>
      <c r="M83" s="238"/>
    </row>
    <row r="84" spans="1:13" ht="12.75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</row>
    <row r="85" spans="1:13" ht="12.75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</row>
    <row r="86" spans="1:13" ht="12.75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</row>
    <row r="87" spans="1:13" ht="12.75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</row>
    <row r="88" spans="1:13" ht="12.75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</row>
    <row r="89" spans="1:13" ht="12.75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</row>
    <row r="90" spans="1:13" ht="12.75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</row>
    <row r="91" spans="1:13" ht="12.75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</row>
    <row r="92" spans="1:13" ht="12.75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</row>
    <row r="93" spans="1:13" ht="12.75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</row>
    <row r="94" spans="1:13" ht="12.75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</row>
    <row r="95" spans="1:13" ht="12.75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</row>
    <row r="96" spans="1:13" ht="12.75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</row>
    <row r="97" spans="1:13" ht="12.75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</row>
    <row r="98" spans="1:13" ht="12.75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</row>
    <row r="99" spans="1:13" ht="12.75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</row>
    <row r="100" spans="1:13" ht="12.75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</row>
    <row r="101" spans="1:13" ht="12.75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</row>
    <row r="102" spans="1:13" ht="12.75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</row>
    <row r="103" spans="1:13" ht="12.75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</row>
    <row r="104" spans="1:13" ht="12.75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</row>
    <row r="105" spans="1:13" ht="12.75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</row>
    <row r="106" spans="1:13" ht="12.7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3" ht="12.75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</row>
    <row r="108" spans="1:13" ht="12.75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</row>
    <row r="109" spans="1:13" ht="12.75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</row>
    <row r="110" spans="1:13" ht="12.75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</row>
    <row r="111" spans="1:13" ht="12.75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</row>
    <row r="112" spans="1:13" ht="12.75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</row>
    <row r="113" spans="1:13" ht="12.75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</row>
    <row r="114" spans="1:13" ht="12.75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</row>
    <row r="115" spans="1:13" ht="12.75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</row>
    <row r="116" spans="1:13" ht="12.75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243" customWidth="1"/>
    <col min="2" max="2" width="4.75390625" style="243" customWidth="1"/>
    <col min="3" max="3" width="12.75390625" style="243" customWidth="1"/>
    <col min="4" max="4" width="3.75390625" style="243" customWidth="1"/>
    <col min="5" max="5" width="10.75390625" style="243" customWidth="1"/>
    <col min="6" max="6" width="3.75390625" style="243" customWidth="1"/>
    <col min="7" max="7" width="9.75390625" style="243" customWidth="1"/>
    <col min="8" max="8" width="3.75390625" style="243" customWidth="1"/>
    <col min="9" max="9" width="9.75390625" style="243" customWidth="1"/>
    <col min="10" max="10" width="3.75390625" style="243" customWidth="1"/>
    <col min="11" max="11" width="9.75390625" style="243" customWidth="1"/>
    <col min="12" max="12" width="3.75390625" style="243" customWidth="1"/>
    <col min="13" max="13" width="10.75390625" style="243" customWidth="1"/>
    <col min="14" max="14" width="3.75390625" style="243" customWidth="1"/>
    <col min="15" max="15" width="10.75390625" style="243" customWidth="1"/>
    <col min="16" max="16" width="3.75390625" style="243" customWidth="1"/>
    <col min="17" max="17" width="9.75390625" style="243" customWidth="1"/>
    <col min="18" max="18" width="5.75390625" style="243" customWidth="1"/>
    <col min="19" max="19" width="4.75390625" style="243" customWidth="1"/>
    <col min="20" max="16384" width="9.125" style="243" customWidth="1"/>
  </cols>
  <sheetData>
    <row r="1" spans="1:19" s="14" customFormat="1" ht="54.75" customHeight="1" thickBot="1">
      <c r="A1" s="278" t="s">
        <v>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s="14" customFormat="1" ht="13.5" thickBot="1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20.25">
      <c r="A3" s="289" t="str">
        <f>'11'!A3</f>
        <v>LX Личный Чемпионат Республики Башкортостан. 25-й  тур. Первая лига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19" ht="19.5" customHeight="1">
      <c r="A4" s="290" t="str">
        <f>'11'!A4:M4</f>
        <v>ДЕНЬ МОЛОДЕЖИ РОССИИ 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ht="1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27" ht="12.75" customHeight="1">
      <c r="A6" s="142">
        <v>-1</v>
      </c>
      <c r="B6" s="245">
        <f>IF('11'!D7='11'!B6,'11'!B8,IF('11'!D7='11'!B8,'11'!B6,0))</f>
        <v>0</v>
      </c>
      <c r="C6" s="144" t="str">
        <f>IF('11'!E7='11'!C6,'11'!C8,IF('11'!E7='11'!C8,'11'!C6,0))</f>
        <v>_</v>
      </c>
      <c r="D6" s="145"/>
      <c r="E6" s="141"/>
      <c r="F6" s="141"/>
      <c r="G6" s="142">
        <v>-25</v>
      </c>
      <c r="H6" s="245">
        <f>IF('11'!H13='11'!F9,'11'!F17,IF('11'!H13='11'!F17,'11'!F9,0))</f>
        <v>6970</v>
      </c>
      <c r="I6" s="144" t="str">
        <f>IF('11'!I13='11'!G9,'11'!G17,IF('11'!I13='11'!G17,'11'!G9,0))</f>
        <v>Клоков Михаил</v>
      </c>
      <c r="J6" s="145"/>
      <c r="K6" s="141"/>
      <c r="L6" s="141"/>
      <c r="M6" s="141"/>
      <c r="N6" s="141"/>
      <c r="O6" s="141"/>
      <c r="P6" s="141"/>
      <c r="Q6" s="141"/>
      <c r="R6" s="141"/>
      <c r="S6" s="141"/>
      <c r="T6" s="127"/>
      <c r="U6" s="127"/>
      <c r="V6" s="127"/>
      <c r="W6" s="127"/>
      <c r="X6" s="127"/>
      <c r="Y6" s="127"/>
      <c r="Z6" s="127"/>
      <c r="AA6" s="127"/>
    </row>
    <row r="7" spans="1:27" ht="12.75" customHeight="1">
      <c r="A7" s="142"/>
      <c r="B7" s="142"/>
      <c r="C7" s="147">
        <v>32</v>
      </c>
      <c r="D7" s="246">
        <v>6969</v>
      </c>
      <c r="E7" s="161" t="s">
        <v>121</v>
      </c>
      <c r="F7" s="155"/>
      <c r="G7" s="141"/>
      <c r="H7" s="141"/>
      <c r="I7" s="154"/>
      <c r="J7" s="155"/>
      <c r="K7" s="141"/>
      <c r="L7" s="141"/>
      <c r="M7" s="141"/>
      <c r="N7" s="141"/>
      <c r="O7" s="141"/>
      <c r="P7" s="141"/>
      <c r="Q7" s="141"/>
      <c r="R7" s="141"/>
      <c r="S7" s="141"/>
      <c r="T7" s="127"/>
      <c r="U7" s="127"/>
      <c r="V7" s="127"/>
      <c r="W7" s="127"/>
      <c r="X7" s="127"/>
      <c r="Y7" s="127"/>
      <c r="Z7" s="127"/>
      <c r="AA7" s="127"/>
    </row>
    <row r="8" spans="1:27" ht="12.75" customHeight="1">
      <c r="A8" s="142">
        <v>-2</v>
      </c>
      <c r="B8" s="245">
        <f>IF('11'!D11='11'!B10,'11'!B12,IF('11'!D11='11'!B12,'11'!B10,0))</f>
        <v>6969</v>
      </c>
      <c r="C8" s="152" t="str">
        <f>IF('11'!E11='11'!C10,'11'!C12,IF('11'!E11='11'!C12,'11'!C10,0))</f>
        <v>Марданов Камиль</v>
      </c>
      <c r="D8" s="247"/>
      <c r="E8" s="147">
        <v>40</v>
      </c>
      <c r="F8" s="246">
        <v>5520</v>
      </c>
      <c r="G8" s="161" t="s">
        <v>120</v>
      </c>
      <c r="H8" s="155"/>
      <c r="I8" s="147">
        <v>52</v>
      </c>
      <c r="J8" s="246">
        <v>5520</v>
      </c>
      <c r="K8" s="161" t="s">
        <v>120</v>
      </c>
      <c r="L8" s="155"/>
      <c r="M8" s="141"/>
      <c r="N8" s="141"/>
      <c r="O8" s="141"/>
      <c r="P8" s="141"/>
      <c r="Q8" s="141"/>
      <c r="R8" s="141"/>
      <c r="S8" s="141"/>
      <c r="T8" s="127"/>
      <c r="U8" s="127"/>
      <c r="V8" s="127"/>
      <c r="W8" s="127"/>
      <c r="X8" s="127"/>
      <c r="Y8" s="127"/>
      <c r="Z8" s="127"/>
      <c r="AA8" s="127"/>
    </row>
    <row r="9" spans="1:27" ht="12.75" customHeight="1">
      <c r="A9" s="142"/>
      <c r="B9" s="142"/>
      <c r="C9" s="142">
        <v>-24</v>
      </c>
      <c r="D9" s="245">
        <f>IF('11'!F65='11'!D63,'11'!D67,IF('11'!F65='11'!D67,'11'!D63,0))</f>
        <v>5520</v>
      </c>
      <c r="E9" s="152" t="str">
        <f>IF('11'!G65='11'!E63,'11'!E67,IF('11'!G65='11'!E67,'11'!E63,0))</f>
        <v>Сабиров Артур</v>
      </c>
      <c r="F9" s="169"/>
      <c r="G9" s="154"/>
      <c r="H9" s="166"/>
      <c r="I9" s="154"/>
      <c r="J9" s="164"/>
      <c r="K9" s="154"/>
      <c r="L9" s="155"/>
      <c r="M9" s="141"/>
      <c r="N9" s="141"/>
      <c r="O9" s="141"/>
      <c r="P9" s="141"/>
      <c r="Q9" s="141"/>
      <c r="R9" s="141"/>
      <c r="S9" s="141"/>
      <c r="T9" s="127"/>
      <c r="U9" s="127"/>
      <c r="V9" s="127"/>
      <c r="W9" s="127"/>
      <c r="X9" s="127"/>
      <c r="Y9" s="127"/>
      <c r="Z9" s="127"/>
      <c r="AA9" s="127"/>
    </row>
    <row r="10" spans="1:27" ht="12.75" customHeight="1">
      <c r="A10" s="142">
        <v>-3</v>
      </c>
      <c r="B10" s="245">
        <f>IF('11'!D15='11'!B14,'11'!B16,IF('11'!D15='11'!B16,'11'!B14,0))</f>
        <v>0</v>
      </c>
      <c r="C10" s="144" t="str">
        <f>IF('11'!E15='11'!C14,'11'!C16,IF('11'!E15='11'!C16,'11'!C14,0))</f>
        <v>_</v>
      </c>
      <c r="D10" s="248"/>
      <c r="E10" s="141"/>
      <c r="F10" s="141"/>
      <c r="G10" s="147">
        <v>48</v>
      </c>
      <c r="H10" s="249">
        <v>5520</v>
      </c>
      <c r="I10" s="250" t="s">
        <v>120</v>
      </c>
      <c r="J10" s="166"/>
      <c r="K10" s="154"/>
      <c r="L10" s="155"/>
      <c r="M10" s="141"/>
      <c r="N10" s="141"/>
      <c r="O10" s="141"/>
      <c r="P10" s="141"/>
      <c r="Q10" s="141"/>
      <c r="R10" s="141"/>
      <c r="S10" s="141"/>
      <c r="T10" s="127"/>
      <c r="U10" s="127"/>
      <c r="V10" s="127"/>
      <c r="W10" s="127"/>
      <c r="X10" s="127"/>
      <c r="Y10" s="127"/>
      <c r="Z10" s="127"/>
      <c r="AA10" s="127"/>
    </row>
    <row r="11" spans="1:27" ht="12.75" customHeight="1">
      <c r="A11" s="142"/>
      <c r="B11" s="142"/>
      <c r="C11" s="147">
        <v>33</v>
      </c>
      <c r="D11" s="246"/>
      <c r="E11" s="161"/>
      <c r="F11" s="155"/>
      <c r="G11" s="147"/>
      <c r="H11" s="174"/>
      <c r="I11" s="155"/>
      <c r="J11" s="155"/>
      <c r="K11" s="154"/>
      <c r="L11" s="155"/>
      <c r="M11" s="141"/>
      <c r="N11" s="141"/>
      <c r="O11" s="141"/>
      <c r="P11" s="141"/>
      <c r="Q11" s="141"/>
      <c r="R11" s="141"/>
      <c r="S11" s="141"/>
      <c r="T11" s="127"/>
      <c r="U11" s="127"/>
      <c r="V11" s="127"/>
      <c r="W11" s="127"/>
      <c r="X11" s="127"/>
      <c r="Y11" s="127"/>
      <c r="Z11" s="127"/>
      <c r="AA11" s="127"/>
    </row>
    <row r="12" spans="1:27" ht="12.75" customHeight="1">
      <c r="A12" s="142">
        <v>-4</v>
      </c>
      <c r="B12" s="245">
        <f>IF('11'!D19='11'!B18,'11'!B20,IF('11'!D19='11'!B20,'11'!B18,0))</f>
        <v>0</v>
      </c>
      <c r="C12" s="152" t="str">
        <f>IF('11'!E19='11'!C18,'11'!C20,IF('11'!E19='11'!C20,'11'!C18,0))</f>
        <v>_</v>
      </c>
      <c r="D12" s="247"/>
      <c r="E12" s="147">
        <v>41</v>
      </c>
      <c r="F12" s="246">
        <v>6917</v>
      </c>
      <c r="G12" s="251" t="s">
        <v>117</v>
      </c>
      <c r="H12" s="174"/>
      <c r="I12" s="155"/>
      <c r="J12" s="155"/>
      <c r="K12" s="147">
        <v>56</v>
      </c>
      <c r="L12" s="246">
        <v>5520</v>
      </c>
      <c r="M12" s="161" t="s">
        <v>120</v>
      </c>
      <c r="N12" s="155"/>
      <c r="O12" s="155"/>
      <c r="P12" s="155"/>
      <c r="Q12" s="141"/>
      <c r="R12" s="141"/>
      <c r="S12" s="141"/>
      <c r="T12" s="127"/>
      <c r="U12" s="127"/>
      <c r="V12" s="127"/>
      <c r="W12" s="127"/>
      <c r="X12" s="127"/>
      <c r="Y12" s="127"/>
      <c r="Z12" s="127"/>
      <c r="AA12" s="127"/>
    </row>
    <row r="13" spans="1:27" ht="12.75" customHeight="1">
      <c r="A13" s="142"/>
      <c r="B13" s="142"/>
      <c r="C13" s="142">
        <v>-23</v>
      </c>
      <c r="D13" s="245">
        <f>IF('11'!F57='11'!D55,'11'!D59,IF('11'!F57='11'!D59,'11'!D55,0))</f>
        <v>6917</v>
      </c>
      <c r="E13" s="152" t="str">
        <f>IF('11'!G57='11'!E55,'11'!E59,IF('11'!G57='11'!E59,'11'!E55,0))</f>
        <v>Канбеков Ринат</v>
      </c>
      <c r="F13" s="169"/>
      <c r="G13" s="142"/>
      <c r="H13" s="142"/>
      <c r="I13" s="155"/>
      <c r="J13" s="155"/>
      <c r="K13" s="154"/>
      <c r="L13" s="164"/>
      <c r="M13" s="154"/>
      <c r="N13" s="155"/>
      <c r="O13" s="155"/>
      <c r="P13" s="155"/>
      <c r="Q13" s="141"/>
      <c r="R13" s="141"/>
      <c r="S13" s="141"/>
      <c r="T13" s="127"/>
      <c r="U13" s="127"/>
      <c r="V13" s="127"/>
      <c r="W13" s="127"/>
      <c r="X13" s="127"/>
      <c r="Y13" s="127"/>
      <c r="Z13" s="127"/>
      <c r="AA13" s="127"/>
    </row>
    <row r="14" spans="1:27" ht="12.75" customHeight="1">
      <c r="A14" s="142">
        <v>-5</v>
      </c>
      <c r="B14" s="245">
        <f>IF('11'!D23='11'!B22,'11'!B24,IF('11'!D23='11'!B24,'11'!B22,0))</f>
        <v>0</v>
      </c>
      <c r="C14" s="144" t="str">
        <f>IF('11'!E23='11'!C22,'11'!C24,IF('11'!E23='11'!C24,'11'!C22,0))</f>
        <v>_</v>
      </c>
      <c r="D14" s="248"/>
      <c r="E14" s="141"/>
      <c r="F14" s="141"/>
      <c r="G14" s="142">
        <v>-26</v>
      </c>
      <c r="H14" s="245">
        <f>IF('11'!H29='11'!F25,'11'!F33,IF('11'!H29='11'!F33,'11'!F25,0))</f>
        <v>5235</v>
      </c>
      <c r="I14" s="144" t="str">
        <f>IF('11'!I29='11'!G25,'11'!G33,IF('11'!I29='11'!G33,'11'!G25,0))</f>
        <v>Петухова Надежда</v>
      </c>
      <c r="J14" s="145"/>
      <c r="K14" s="154"/>
      <c r="L14" s="166"/>
      <c r="M14" s="154"/>
      <c r="N14" s="155"/>
      <c r="O14" s="155"/>
      <c r="P14" s="155"/>
      <c r="Q14" s="141"/>
      <c r="R14" s="141"/>
      <c r="S14" s="141"/>
      <c r="T14" s="127"/>
      <c r="U14" s="127"/>
      <c r="V14" s="127"/>
      <c r="W14" s="127"/>
      <c r="X14" s="127"/>
      <c r="Y14" s="127"/>
      <c r="Z14" s="127"/>
      <c r="AA14" s="127"/>
    </row>
    <row r="15" spans="1:27" ht="12.75" customHeight="1">
      <c r="A15" s="142"/>
      <c r="B15" s="142"/>
      <c r="C15" s="147">
        <v>34</v>
      </c>
      <c r="D15" s="246"/>
      <c r="E15" s="161"/>
      <c r="F15" s="155"/>
      <c r="G15" s="142"/>
      <c r="H15" s="142"/>
      <c r="I15" s="154"/>
      <c r="J15" s="155"/>
      <c r="K15" s="154"/>
      <c r="L15" s="166"/>
      <c r="M15" s="154"/>
      <c r="N15" s="155"/>
      <c r="O15" s="155"/>
      <c r="P15" s="155"/>
      <c r="Q15" s="141"/>
      <c r="R15" s="141"/>
      <c r="S15" s="141"/>
      <c r="T15" s="127"/>
      <c r="U15" s="127"/>
      <c r="V15" s="127"/>
      <c r="W15" s="127"/>
      <c r="X15" s="127"/>
      <c r="Y15" s="127"/>
      <c r="Z15" s="127"/>
      <c r="AA15" s="127"/>
    </row>
    <row r="16" spans="1:27" ht="12.75" customHeight="1">
      <c r="A16" s="142">
        <v>-6</v>
      </c>
      <c r="B16" s="245">
        <f>IF('11'!D27='11'!B26,'11'!B28,IF('11'!D27='11'!B28,'11'!B26,0))</f>
        <v>0</v>
      </c>
      <c r="C16" s="152" t="str">
        <f>IF('11'!E27='11'!C26,'11'!C28,IF('11'!E27='11'!C28,'11'!C26,0))</f>
        <v>_</v>
      </c>
      <c r="D16" s="247"/>
      <c r="E16" s="147">
        <v>42</v>
      </c>
      <c r="F16" s="246">
        <v>6016</v>
      </c>
      <c r="G16" s="252" t="s">
        <v>109</v>
      </c>
      <c r="H16" s="174"/>
      <c r="I16" s="147">
        <v>53</v>
      </c>
      <c r="J16" s="246">
        <v>5235</v>
      </c>
      <c r="K16" s="250" t="s">
        <v>72</v>
      </c>
      <c r="L16" s="166"/>
      <c r="M16" s="147">
        <v>58</v>
      </c>
      <c r="N16" s="246">
        <v>5520</v>
      </c>
      <c r="O16" s="161" t="s">
        <v>120</v>
      </c>
      <c r="P16" s="155"/>
      <c r="Q16" s="141"/>
      <c r="R16" s="141"/>
      <c r="S16" s="141"/>
      <c r="T16" s="127"/>
      <c r="U16" s="127"/>
      <c r="V16" s="127"/>
      <c r="W16" s="127"/>
      <c r="X16" s="127"/>
      <c r="Y16" s="127"/>
      <c r="Z16" s="127"/>
      <c r="AA16" s="127"/>
    </row>
    <row r="17" spans="1:27" ht="12.75" customHeight="1">
      <c r="A17" s="142"/>
      <c r="B17" s="142"/>
      <c r="C17" s="142">
        <v>-22</v>
      </c>
      <c r="D17" s="245">
        <f>IF('11'!F49='11'!D47,'11'!D51,IF('11'!F49='11'!D51,'11'!D47,0))</f>
        <v>6016</v>
      </c>
      <c r="E17" s="152" t="str">
        <f>IF('11'!G49='11'!E47,'11'!E51,IF('11'!G49='11'!E51,'11'!E47,0))</f>
        <v>Бычков Артем</v>
      </c>
      <c r="F17" s="169"/>
      <c r="G17" s="147"/>
      <c r="H17" s="166"/>
      <c r="I17" s="154"/>
      <c r="J17" s="164"/>
      <c r="K17" s="141"/>
      <c r="L17" s="141"/>
      <c r="M17" s="154"/>
      <c r="N17" s="164"/>
      <c r="O17" s="154"/>
      <c r="P17" s="155"/>
      <c r="Q17" s="141"/>
      <c r="R17" s="141"/>
      <c r="S17" s="141"/>
      <c r="T17" s="127"/>
      <c r="U17" s="127"/>
      <c r="V17" s="127"/>
      <c r="W17" s="127"/>
      <c r="X17" s="127"/>
      <c r="Y17" s="127"/>
      <c r="Z17" s="127"/>
      <c r="AA17" s="127"/>
    </row>
    <row r="18" spans="1:27" ht="12.75" customHeight="1">
      <c r="A18" s="142">
        <v>-7</v>
      </c>
      <c r="B18" s="245">
        <f>IF('11'!D31='11'!B30,'11'!B32,IF('11'!D31='11'!B32,'11'!B30,0))</f>
        <v>0</v>
      </c>
      <c r="C18" s="144" t="str">
        <f>IF('11'!E31='11'!C30,'11'!C32,IF('11'!E31='11'!C32,'11'!C30,0))</f>
        <v>_</v>
      </c>
      <c r="D18" s="248"/>
      <c r="E18" s="141"/>
      <c r="F18" s="141"/>
      <c r="G18" s="147">
        <v>49</v>
      </c>
      <c r="H18" s="249">
        <v>5949</v>
      </c>
      <c r="I18" s="250" t="s">
        <v>48</v>
      </c>
      <c r="J18" s="166"/>
      <c r="K18" s="141"/>
      <c r="L18" s="141"/>
      <c r="M18" s="154"/>
      <c r="N18" s="166"/>
      <c r="O18" s="154"/>
      <c r="P18" s="155"/>
      <c r="Q18" s="141"/>
      <c r="R18" s="141"/>
      <c r="S18" s="141"/>
      <c r="T18" s="127"/>
      <c r="U18" s="127"/>
      <c r="V18" s="127"/>
      <c r="W18" s="127"/>
      <c r="X18" s="127"/>
      <c r="Y18" s="127"/>
      <c r="Z18" s="127"/>
      <c r="AA18" s="127"/>
    </row>
    <row r="19" spans="1:27" ht="12.75" customHeight="1">
      <c r="A19" s="142"/>
      <c r="B19" s="142"/>
      <c r="C19" s="147">
        <v>35</v>
      </c>
      <c r="D19" s="246"/>
      <c r="E19" s="161"/>
      <c r="F19" s="155"/>
      <c r="G19" s="147"/>
      <c r="H19" s="174"/>
      <c r="I19" s="155"/>
      <c r="J19" s="155"/>
      <c r="K19" s="141"/>
      <c r="L19" s="141"/>
      <c r="M19" s="154"/>
      <c r="N19" s="166"/>
      <c r="O19" s="154"/>
      <c r="P19" s="155"/>
      <c r="Q19" s="141"/>
      <c r="R19" s="141"/>
      <c r="S19" s="141"/>
      <c r="T19" s="127"/>
      <c r="U19" s="127"/>
      <c r="V19" s="127"/>
      <c r="W19" s="127"/>
      <c r="X19" s="127"/>
      <c r="Y19" s="127"/>
      <c r="Z19" s="127"/>
      <c r="AA19" s="127"/>
    </row>
    <row r="20" spans="1:27" ht="12.75" customHeight="1">
      <c r="A20" s="142">
        <v>-8</v>
      </c>
      <c r="B20" s="245">
        <f>IF('11'!D35='11'!B34,'11'!B36,IF('11'!D35='11'!B36,'11'!B34,0))</f>
        <v>0</v>
      </c>
      <c r="C20" s="152" t="str">
        <f>IF('11'!E35='11'!C34,'11'!C36,IF('11'!E35='11'!C36,'11'!C34,0))</f>
        <v>_</v>
      </c>
      <c r="D20" s="247"/>
      <c r="E20" s="147">
        <v>43</v>
      </c>
      <c r="F20" s="246">
        <v>5949</v>
      </c>
      <c r="G20" s="251" t="s">
        <v>48</v>
      </c>
      <c r="H20" s="174"/>
      <c r="I20" s="155"/>
      <c r="J20" s="155"/>
      <c r="K20" s="142">
        <v>-30</v>
      </c>
      <c r="L20" s="245">
        <f>IF('11'!J53='11'!H45,'11'!H61,IF('11'!J53='11'!H61,'11'!H45,0))</f>
        <v>5904</v>
      </c>
      <c r="M20" s="152" t="str">
        <f>IF('11'!K53='11'!I45,'11'!I61,IF('11'!K53='11'!I61,'11'!I45,0))</f>
        <v>Асфандияров Роман</v>
      </c>
      <c r="N20" s="253"/>
      <c r="O20" s="154"/>
      <c r="P20" s="155"/>
      <c r="Q20" s="141"/>
      <c r="R20" s="141"/>
      <c r="S20" s="141"/>
      <c r="T20" s="127"/>
      <c r="U20" s="127"/>
      <c r="V20" s="127"/>
      <c r="W20" s="127"/>
      <c r="X20" s="127"/>
      <c r="Y20" s="127"/>
      <c r="Z20" s="127"/>
      <c r="AA20" s="127"/>
    </row>
    <row r="21" spans="1:27" ht="12.75" customHeight="1">
      <c r="A21" s="142"/>
      <c r="B21" s="142"/>
      <c r="C21" s="142">
        <v>-21</v>
      </c>
      <c r="D21" s="245">
        <f>IF('11'!F41='11'!D39,'11'!D43,IF('11'!F41='11'!D43,'11'!D39,0))</f>
        <v>5949</v>
      </c>
      <c r="E21" s="152" t="str">
        <f>IF('11'!G41='11'!E39,'11'!E43,IF('11'!G41='11'!E43,'11'!E39,0))</f>
        <v>Кальмин Евгений</v>
      </c>
      <c r="F21" s="169"/>
      <c r="G21" s="142"/>
      <c r="H21" s="142"/>
      <c r="I21" s="155"/>
      <c r="J21" s="155"/>
      <c r="K21" s="141"/>
      <c r="L21" s="141"/>
      <c r="M21" s="155"/>
      <c r="N21" s="155"/>
      <c r="O21" s="154"/>
      <c r="P21" s="155"/>
      <c r="Q21" s="141"/>
      <c r="R21" s="141"/>
      <c r="S21" s="141"/>
      <c r="T21" s="127"/>
      <c r="U21" s="127"/>
      <c r="V21" s="127"/>
      <c r="W21" s="127"/>
      <c r="X21" s="127"/>
      <c r="Y21" s="127"/>
      <c r="Z21" s="127"/>
      <c r="AA21" s="127"/>
    </row>
    <row r="22" spans="1:27" ht="12.75" customHeight="1">
      <c r="A22" s="142">
        <v>-9</v>
      </c>
      <c r="B22" s="245">
        <f>IF('11'!D39='11'!B38,'11'!B40,IF('11'!D39='11'!B40,'11'!B38,0))</f>
        <v>0</v>
      </c>
      <c r="C22" s="144" t="str">
        <f>IF('11'!E39='11'!C38,'11'!C40,IF('11'!E39='11'!C40,'11'!C38,0))</f>
        <v>_</v>
      </c>
      <c r="D22" s="248"/>
      <c r="E22" s="141"/>
      <c r="F22" s="141"/>
      <c r="G22" s="142">
        <v>-27</v>
      </c>
      <c r="H22" s="245">
        <f>IF('11'!H45='11'!F41,'11'!F49,IF('11'!H45='11'!F49,'11'!F41,0))</f>
        <v>6096</v>
      </c>
      <c r="I22" s="144" t="str">
        <f>IF('11'!I45='11'!G41,'11'!G49,IF('11'!I45='11'!G49,'11'!G41,0))</f>
        <v>Небера Максим</v>
      </c>
      <c r="J22" s="145"/>
      <c r="K22" s="141"/>
      <c r="L22" s="141"/>
      <c r="M22" s="155"/>
      <c r="N22" s="155"/>
      <c r="O22" s="154"/>
      <c r="P22" s="155"/>
      <c r="Q22" s="141"/>
      <c r="R22" s="141"/>
      <c r="S22" s="141"/>
      <c r="T22" s="127"/>
      <c r="U22" s="127"/>
      <c r="V22" s="127"/>
      <c r="W22" s="127"/>
      <c r="X22" s="127"/>
      <c r="Y22" s="127"/>
      <c r="Z22" s="127"/>
      <c r="AA22" s="127"/>
    </row>
    <row r="23" spans="1:27" ht="12.75" customHeight="1">
      <c r="A23" s="142"/>
      <c r="B23" s="142"/>
      <c r="C23" s="147">
        <v>36</v>
      </c>
      <c r="D23" s="246"/>
      <c r="E23" s="161"/>
      <c r="F23" s="155"/>
      <c r="G23" s="142"/>
      <c r="H23" s="142"/>
      <c r="I23" s="154"/>
      <c r="J23" s="155"/>
      <c r="K23" s="141"/>
      <c r="L23" s="141"/>
      <c r="M23" s="155"/>
      <c r="N23" s="155"/>
      <c r="O23" s="154"/>
      <c r="P23" s="155"/>
      <c r="Q23" s="141"/>
      <c r="R23" s="141"/>
      <c r="S23" s="141"/>
      <c r="T23" s="127"/>
      <c r="U23" s="127"/>
      <c r="V23" s="127"/>
      <c r="W23" s="127"/>
      <c r="X23" s="127"/>
      <c r="Y23" s="127"/>
      <c r="Z23" s="127"/>
      <c r="AA23" s="127"/>
    </row>
    <row r="24" spans="1:27" ht="12.75" customHeight="1">
      <c r="A24" s="142">
        <v>-10</v>
      </c>
      <c r="B24" s="245">
        <f>IF('11'!D43='11'!B42,'11'!B44,IF('11'!D43='11'!B44,'11'!B42,0))</f>
        <v>0</v>
      </c>
      <c r="C24" s="152" t="str">
        <f>IF('11'!E43='11'!C42,'11'!C44,IF('11'!E43='11'!C44,'11'!C42,0))</f>
        <v>_</v>
      </c>
      <c r="D24" s="247"/>
      <c r="E24" s="147">
        <v>44</v>
      </c>
      <c r="F24" s="246">
        <v>5519</v>
      </c>
      <c r="G24" s="252" t="s">
        <v>119</v>
      </c>
      <c r="H24" s="174"/>
      <c r="I24" s="147">
        <v>54</v>
      </c>
      <c r="J24" s="246">
        <v>6096</v>
      </c>
      <c r="K24" s="161" t="s">
        <v>24</v>
      </c>
      <c r="L24" s="155"/>
      <c r="M24" s="155"/>
      <c r="N24" s="155"/>
      <c r="O24" s="147">
        <v>60</v>
      </c>
      <c r="P24" s="249">
        <v>6096</v>
      </c>
      <c r="Q24" s="161" t="s">
        <v>24</v>
      </c>
      <c r="R24" s="161"/>
      <c r="S24" s="161"/>
      <c r="T24" s="127"/>
      <c r="U24" s="127"/>
      <c r="V24" s="127"/>
      <c r="W24" s="127"/>
      <c r="X24" s="127"/>
      <c r="Y24" s="127"/>
      <c r="Z24" s="127"/>
      <c r="AA24" s="127"/>
    </row>
    <row r="25" spans="1:27" ht="12.75" customHeight="1">
      <c r="A25" s="142"/>
      <c r="B25" s="142"/>
      <c r="C25" s="142">
        <v>-20</v>
      </c>
      <c r="D25" s="245">
        <f>IF('11'!F33='11'!D31,'11'!D35,IF('11'!F33='11'!D35,'11'!D31,0))</f>
        <v>5519</v>
      </c>
      <c r="E25" s="152" t="str">
        <f>IF('11'!G33='11'!E31,'11'!E35,IF('11'!G33='11'!E35,'11'!E31,0))</f>
        <v>Минилбаев Никита</v>
      </c>
      <c r="F25" s="169"/>
      <c r="G25" s="147"/>
      <c r="H25" s="166"/>
      <c r="I25" s="154"/>
      <c r="J25" s="164"/>
      <c r="K25" s="154"/>
      <c r="L25" s="155"/>
      <c r="M25" s="155"/>
      <c r="N25" s="155"/>
      <c r="O25" s="154"/>
      <c r="P25" s="155"/>
      <c r="Q25" s="177"/>
      <c r="R25" s="288" t="s">
        <v>51</v>
      </c>
      <c r="S25" s="288"/>
      <c r="T25" s="127"/>
      <c r="U25" s="127"/>
      <c r="V25" s="127"/>
      <c r="W25" s="127"/>
      <c r="X25" s="127"/>
      <c r="Y25" s="127"/>
      <c r="Z25" s="127"/>
      <c r="AA25" s="127"/>
    </row>
    <row r="26" spans="1:27" ht="12.75" customHeight="1">
      <c r="A26" s="142">
        <v>-11</v>
      </c>
      <c r="B26" s="245">
        <f>IF('11'!D47='11'!B46,'11'!B48,IF('11'!D47='11'!B48,'11'!B46,0))</f>
        <v>0</v>
      </c>
      <c r="C26" s="144" t="str">
        <f>IF('11'!E47='11'!C46,'11'!C48,IF('11'!E47='11'!C48,'11'!C46,0))</f>
        <v>_</v>
      </c>
      <c r="D26" s="248"/>
      <c r="E26" s="141"/>
      <c r="F26" s="141"/>
      <c r="G26" s="147">
        <v>50</v>
      </c>
      <c r="H26" s="249">
        <v>788</v>
      </c>
      <c r="I26" s="250" t="s">
        <v>118</v>
      </c>
      <c r="J26" s="166"/>
      <c r="K26" s="154"/>
      <c r="L26" s="155"/>
      <c r="M26" s="155"/>
      <c r="N26" s="155"/>
      <c r="O26" s="154"/>
      <c r="P26" s="155"/>
      <c r="Q26" s="141"/>
      <c r="R26" s="141"/>
      <c r="S26" s="141"/>
      <c r="T26" s="127"/>
      <c r="U26" s="127"/>
      <c r="V26" s="127"/>
      <c r="W26" s="127"/>
      <c r="X26" s="127"/>
      <c r="Y26" s="127"/>
      <c r="Z26" s="127"/>
      <c r="AA26" s="127"/>
    </row>
    <row r="27" spans="1:27" ht="12.75" customHeight="1">
      <c r="A27" s="142"/>
      <c r="B27" s="142"/>
      <c r="C27" s="147">
        <v>37</v>
      </c>
      <c r="D27" s="246"/>
      <c r="E27" s="161"/>
      <c r="F27" s="155"/>
      <c r="G27" s="147"/>
      <c r="H27" s="174"/>
      <c r="I27" s="155"/>
      <c r="J27" s="155"/>
      <c r="K27" s="154"/>
      <c r="L27" s="155"/>
      <c r="M27" s="155"/>
      <c r="N27" s="155"/>
      <c r="O27" s="154"/>
      <c r="P27" s="155"/>
      <c r="Q27" s="141"/>
      <c r="R27" s="141"/>
      <c r="S27" s="141"/>
      <c r="T27" s="127"/>
      <c r="U27" s="127"/>
      <c r="V27" s="127"/>
      <c r="W27" s="127"/>
      <c r="X27" s="127"/>
      <c r="Y27" s="127"/>
      <c r="Z27" s="127"/>
      <c r="AA27" s="127"/>
    </row>
    <row r="28" spans="1:27" ht="12.75" customHeight="1">
      <c r="A28" s="142">
        <v>-12</v>
      </c>
      <c r="B28" s="245">
        <f>IF('11'!D51='11'!B50,'11'!B52,IF('11'!D51='11'!B52,'11'!B50,0))</f>
        <v>0</v>
      </c>
      <c r="C28" s="152" t="str">
        <f>IF('11'!E51='11'!C50,'11'!C52,IF('11'!E51='11'!C52,'11'!C50,0))</f>
        <v>_</v>
      </c>
      <c r="D28" s="247"/>
      <c r="E28" s="147">
        <v>45</v>
      </c>
      <c r="F28" s="246">
        <v>788</v>
      </c>
      <c r="G28" s="251" t="s">
        <v>118</v>
      </c>
      <c r="H28" s="174"/>
      <c r="I28" s="155"/>
      <c r="J28" s="155"/>
      <c r="K28" s="147">
        <v>57</v>
      </c>
      <c r="L28" s="246">
        <v>6096</v>
      </c>
      <c r="M28" s="161" t="s">
        <v>24</v>
      </c>
      <c r="N28" s="155"/>
      <c r="O28" s="154"/>
      <c r="P28" s="155"/>
      <c r="Q28" s="141"/>
      <c r="R28" s="141"/>
      <c r="S28" s="141"/>
      <c r="T28" s="127"/>
      <c r="U28" s="127"/>
      <c r="V28" s="127"/>
      <c r="W28" s="127"/>
      <c r="X28" s="127"/>
      <c r="Y28" s="127"/>
      <c r="Z28" s="127"/>
      <c r="AA28" s="127"/>
    </row>
    <row r="29" spans="1:27" ht="12.75" customHeight="1">
      <c r="A29" s="142"/>
      <c r="B29" s="142"/>
      <c r="C29" s="142">
        <v>-19</v>
      </c>
      <c r="D29" s="245">
        <f>IF('11'!F25='11'!D23,'11'!D27,IF('11'!F25='11'!D27,'11'!D23,0))</f>
        <v>788</v>
      </c>
      <c r="E29" s="152" t="str">
        <f>IF('11'!G25='11'!E23,'11'!E27,IF('11'!G25='11'!E27,'11'!E23,0))</f>
        <v>Нестеренко Георгий</v>
      </c>
      <c r="F29" s="169"/>
      <c r="G29" s="142"/>
      <c r="H29" s="142"/>
      <c r="I29" s="155"/>
      <c r="J29" s="155"/>
      <c r="K29" s="154"/>
      <c r="L29" s="164"/>
      <c r="M29" s="154"/>
      <c r="N29" s="155"/>
      <c r="O29" s="154"/>
      <c r="P29" s="155"/>
      <c r="Q29" s="141"/>
      <c r="R29" s="141"/>
      <c r="S29" s="141"/>
      <c r="T29" s="127"/>
      <c r="U29" s="127"/>
      <c r="V29" s="127"/>
      <c r="W29" s="127"/>
      <c r="X29" s="127"/>
      <c r="Y29" s="127"/>
      <c r="Z29" s="127"/>
      <c r="AA29" s="127"/>
    </row>
    <row r="30" spans="1:27" ht="12.75" customHeight="1">
      <c r="A30" s="142">
        <v>-13</v>
      </c>
      <c r="B30" s="245">
        <f>IF('11'!D55='11'!B54,'11'!B56,IF('11'!D55='11'!B56,'11'!B54,0))</f>
        <v>0</v>
      </c>
      <c r="C30" s="144" t="str">
        <f>IF('11'!E55='11'!C54,'11'!C56,IF('11'!E55='11'!C56,'11'!C54,0))</f>
        <v>_</v>
      </c>
      <c r="D30" s="248"/>
      <c r="E30" s="141"/>
      <c r="F30" s="141"/>
      <c r="G30" s="142">
        <v>-28</v>
      </c>
      <c r="H30" s="245">
        <f>IF('11'!H61='11'!F57,'11'!F65,IF('11'!H61='11'!F65,'11'!F57,0))</f>
        <v>5429</v>
      </c>
      <c r="I30" s="144" t="str">
        <f>IF('11'!I61='11'!G57,'11'!G65,IF('11'!I61='11'!G65,'11'!G57,0))</f>
        <v>Апсатарова Дарина</v>
      </c>
      <c r="J30" s="145"/>
      <c r="K30" s="154"/>
      <c r="L30" s="166"/>
      <c r="M30" s="154"/>
      <c r="N30" s="155"/>
      <c r="O30" s="154"/>
      <c r="P30" s="155"/>
      <c r="Q30" s="141"/>
      <c r="R30" s="141"/>
      <c r="S30" s="141"/>
      <c r="T30" s="127"/>
      <c r="U30" s="127"/>
      <c r="V30" s="127"/>
      <c r="W30" s="127"/>
      <c r="X30" s="127"/>
      <c r="Y30" s="127"/>
      <c r="Z30" s="127"/>
      <c r="AA30" s="127"/>
    </row>
    <row r="31" spans="1:27" ht="12.75" customHeight="1">
      <c r="A31" s="142"/>
      <c r="B31" s="142"/>
      <c r="C31" s="147">
        <v>38</v>
      </c>
      <c r="D31" s="246"/>
      <c r="E31" s="161"/>
      <c r="F31" s="155"/>
      <c r="G31" s="142"/>
      <c r="H31" s="142"/>
      <c r="I31" s="154"/>
      <c r="J31" s="155"/>
      <c r="K31" s="154"/>
      <c r="L31" s="166"/>
      <c r="M31" s="154"/>
      <c r="N31" s="155"/>
      <c r="O31" s="154"/>
      <c r="P31" s="155"/>
      <c r="Q31" s="141"/>
      <c r="R31" s="141"/>
      <c r="S31" s="141"/>
      <c r="T31" s="127"/>
      <c r="U31" s="127"/>
      <c r="V31" s="127"/>
      <c r="W31" s="127"/>
      <c r="X31" s="127"/>
      <c r="Y31" s="127"/>
      <c r="Z31" s="127"/>
      <c r="AA31" s="127"/>
    </row>
    <row r="32" spans="1:27" ht="12.75" customHeight="1">
      <c r="A32" s="142">
        <v>-14</v>
      </c>
      <c r="B32" s="245">
        <f>IF('11'!D59='11'!B58,'11'!B60,IF('11'!D59='11'!B60,'11'!B58,0))</f>
        <v>0</v>
      </c>
      <c r="C32" s="152" t="str">
        <f>IF('11'!E59='11'!C58,'11'!C60,IF('11'!E59='11'!C60,'11'!C58,0))</f>
        <v>_</v>
      </c>
      <c r="D32" s="247"/>
      <c r="E32" s="147">
        <v>46</v>
      </c>
      <c r="F32" s="246">
        <v>6556</v>
      </c>
      <c r="G32" s="252" t="s">
        <v>46</v>
      </c>
      <c r="H32" s="174"/>
      <c r="I32" s="147">
        <v>55</v>
      </c>
      <c r="J32" s="246">
        <v>5429</v>
      </c>
      <c r="K32" s="250" t="s">
        <v>125</v>
      </c>
      <c r="L32" s="166"/>
      <c r="M32" s="147">
        <v>59</v>
      </c>
      <c r="N32" s="246">
        <v>6096</v>
      </c>
      <c r="O32" s="250" t="s">
        <v>24</v>
      </c>
      <c r="P32" s="155"/>
      <c r="Q32" s="141"/>
      <c r="R32" s="141"/>
      <c r="S32" s="141"/>
      <c r="T32" s="127"/>
      <c r="U32" s="127"/>
      <c r="V32" s="127"/>
      <c r="W32" s="127"/>
      <c r="X32" s="127"/>
      <c r="Y32" s="127"/>
      <c r="Z32" s="127"/>
      <c r="AA32" s="127"/>
    </row>
    <row r="33" spans="1:27" ht="12.75" customHeight="1">
      <c r="A33" s="142"/>
      <c r="B33" s="142"/>
      <c r="C33" s="142">
        <v>-18</v>
      </c>
      <c r="D33" s="245">
        <f>IF('11'!F17='11'!D15,'11'!D19,IF('11'!F17='11'!D19,'11'!D15,0))</f>
        <v>6556</v>
      </c>
      <c r="E33" s="152" t="str">
        <f>IF('11'!G17='11'!E15,'11'!E19,IF('11'!G17='11'!E19,'11'!E15,0))</f>
        <v>Шангареева Эльмира</v>
      </c>
      <c r="F33" s="169"/>
      <c r="G33" s="147"/>
      <c r="H33" s="166"/>
      <c r="I33" s="154"/>
      <c r="J33" s="164"/>
      <c r="K33" s="141"/>
      <c r="L33" s="141"/>
      <c r="M33" s="154"/>
      <c r="N33" s="164"/>
      <c r="O33" s="141"/>
      <c r="P33" s="141"/>
      <c r="Q33" s="141"/>
      <c r="R33" s="141"/>
      <c r="S33" s="141"/>
      <c r="T33" s="127"/>
      <c r="U33" s="127"/>
      <c r="V33" s="127"/>
      <c r="W33" s="127"/>
      <c r="X33" s="127"/>
      <c r="Y33" s="127"/>
      <c r="Z33" s="127"/>
      <c r="AA33" s="127"/>
    </row>
    <row r="34" spans="1:27" ht="12.75" customHeight="1">
      <c r="A34" s="142">
        <v>-15</v>
      </c>
      <c r="B34" s="245">
        <f>IF('11'!D63='11'!B62,'11'!B64,IF('11'!D63='11'!B64,'11'!B62,0))</f>
        <v>0</v>
      </c>
      <c r="C34" s="144" t="str">
        <f>IF('11'!E63='11'!C62,'11'!C64,IF('11'!E63='11'!C64,'11'!C62,0))</f>
        <v>_</v>
      </c>
      <c r="D34" s="248"/>
      <c r="E34" s="141"/>
      <c r="F34" s="141"/>
      <c r="G34" s="147">
        <v>51</v>
      </c>
      <c r="H34" s="249">
        <v>4849</v>
      </c>
      <c r="I34" s="250" t="s">
        <v>123</v>
      </c>
      <c r="J34" s="166"/>
      <c r="K34" s="141"/>
      <c r="L34" s="141"/>
      <c r="M34" s="154"/>
      <c r="N34" s="166"/>
      <c r="O34" s="142">
        <v>-60</v>
      </c>
      <c r="P34" s="245">
        <f>IF(P24=N16,N32,IF(P24=N32,N16,0))</f>
        <v>5520</v>
      </c>
      <c r="Q34" s="144" t="str">
        <f>IF(Q24=O16,O32,IF(Q24=O32,O16,0))</f>
        <v>Сабиров Артур</v>
      </c>
      <c r="R34" s="144"/>
      <c r="S34" s="144"/>
      <c r="T34" s="127"/>
      <c r="U34" s="127"/>
      <c r="V34" s="127"/>
      <c r="W34" s="127"/>
      <c r="X34" s="127"/>
      <c r="Y34" s="127"/>
      <c r="Z34" s="127"/>
      <c r="AA34" s="127"/>
    </row>
    <row r="35" spans="1:27" ht="12.75" customHeight="1">
      <c r="A35" s="142"/>
      <c r="B35" s="142"/>
      <c r="C35" s="147">
        <v>39</v>
      </c>
      <c r="D35" s="246"/>
      <c r="E35" s="161"/>
      <c r="F35" s="155"/>
      <c r="G35" s="154"/>
      <c r="H35" s="174"/>
      <c r="I35" s="155"/>
      <c r="J35" s="155"/>
      <c r="K35" s="141"/>
      <c r="L35" s="141"/>
      <c r="M35" s="154"/>
      <c r="N35" s="166"/>
      <c r="O35" s="141"/>
      <c r="P35" s="141"/>
      <c r="Q35" s="177"/>
      <c r="R35" s="288" t="s">
        <v>52</v>
      </c>
      <c r="S35" s="288"/>
      <c r="T35" s="127"/>
      <c r="U35" s="127"/>
      <c r="V35" s="127"/>
      <c r="W35" s="127"/>
      <c r="X35" s="127"/>
      <c r="Y35" s="127"/>
      <c r="Z35" s="127"/>
      <c r="AA35" s="127"/>
    </row>
    <row r="36" spans="1:27" ht="12.75" customHeight="1">
      <c r="A36" s="142">
        <v>-16</v>
      </c>
      <c r="B36" s="245">
        <f>IF('11'!D67='11'!B66,'11'!B68,IF('11'!D67='11'!B68,'11'!B66,0))</f>
        <v>0</v>
      </c>
      <c r="C36" s="152" t="str">
        <f>IF('11'!E67='11'!C66,'11'!C68,IF('11'!E67='11'!C68,'11'!C66,0))</f>
        <v>_</v>
      </c>
      <c r="D36" s="247"/>
      <c r="E36" s="147">
        <v>47</v>
      </c>
      <c r="F36" s="246">
        <v>4849</v>
      </c>
      <c r="G36" s="250" t="s">
        <v>123</v>
      </c>
      <c r="H36" s="174"/>
      <c r="I36" s="155"/>
      <c r="J36" s="155"/>
      <c r="K36" s="142">
        <v>-29</v>
      </c>
      <c r="L36" s="245">
        <f>IF('11'!J21='11'!H13,'11'!H29,IF('11'!J21='11'!H29,'11'!H13,0))</f>
        <v>6029</v>
      </c>
      <c r="M36" s="152" t="str">
        <f>IF('11'!K21='11'!I13,'11'!I29,IF('11'!K21='11'!I29,'11'!I13,0))</f>
        <v>Фирсов Денис</v>
      </c>
      <c r="N36" s="253"/>
      <c r="O36" s="141"/>
      <c r="P36" s="141"/>
      <c r="Q36" s="141"/>
      <c r="R36" s="141"/>
      <c r="S36" s="141"/>
      <c r="T36" s="127"/>
      <c r="U36" s="127"/>
      <c r="V36" s="127"/>
      <c r="W36" s="127"/>
      <c r="X36" s="127"/>
      <c r="Y36" s="127"/>
      <c r="Z36" s="127"/>
      <c r="AA36" s="127"/>
    </row>
    <row r="37" spans="1:27" ht="12.75" customHeight="1">
      <c r="A37" s="142"/>
      <c r="B37" s="142"/>
      <c r="C37" s="142">
        <v>-17</v>
      </c>
      <c r="D37" s="245">
        <f>IF('11'!F9='11'!D7,'11'!D11,IF('11'!F9='11'!D11,'11'!D7,0))</f>
        <v>4849</v>
      </c>
      <c r="E37" s="152" t="str">
        <f>IF('11'!G9='11'!E7,'11'!E11,IF('11'!G9='11'!E11,'11'!E7,0))</f>
        <v>Салимянов Руслан</v>
      </c>
      <c r="F37" s="169"/>
      <c r="G37" s="141"/>
      <c r="H37" s="142"/>
      <c r="I37" s="155"/>
      <c r="J37" s="155"/>
      <c r="K37" s="141"/>
      <c r="L37" s="141"/>
      <c r="M37" s="141"/>
      <c r="N37" s="141"/>
      <c r="O37" s="141"/>
      <c r="P37" s="141"/>
      <c r="Q37" s="141"/>
      <c r="R37" s="141"/>
      <c r="S37" s="141"/>
      <c r="T37" s="127"/>
      <c r="U37" s="127"/>
      <c r="V37" s="127"/>
      <c r="W37" s="127"/>
      <c r="X37" s="127"/>
      <c r="Y37" s="127"/>
      <c r="Z37" s="127"/>
      <c r="AA37" s="127"/>
    </row>
    <row r="38" spans="1:27" ht="12.75" customHeight="1">
      <c r="A38" s="142"/>
      <c r="B38" s="142"/>
      <c r="C38" s="141"/>
      <c r="D38" s="248"/>
      <c r="E38" s="141"/>
      <c r="F38" s="141"/>
      <c r="G38" s="141"/>
      <c r="H38" s="142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27"/>
      <c r="U38" s="127"/>
      <c r="V38" s="127"/>
      <c r="W38" s="127"/>
      <c r="X38" s="127"/>
      <c r="Y38" s="127"/>
      <c r="Z38" s="127"/>
      <c r="AA38" s="127"/>
    </row>
    <row r="39" spans="1:27" ht="12.75" customHeight="1">
      <c r="A39" s="142">
        <v>-40</v>
      </c>
      <c r="B39" s="245">
        <f>IF(F8=D7,D9,IF(F8=D9,D7,0))</f>
        <v>6969</v>
      </c>
      <c r="C39" s="144" t="str">
        <f>IF(G8=E7,E9,IF(G8=E9,E7,0))</f>
        <v>Марданов Камиль</v>
      </c>
      <c r="D39" s="248"/>
      <c r="E39" s="141"/>
      <c r="F39" s="141"/>
      <c r="G39" s="141"/>
      <c r="H39" s="142"/>
      <c r="I39" s="141"/>
      <c r="J39" s="141"/>
      <c r="K39" s="142">
        <v>-48</v>
      </c>
      <c r="L39" s="245">
        <f>IF(H10=F8,F12,IF(H10=F12,F8,0))</f>
        <v>6917</v>
      </c>
      <c r="M39" s="144" t="str">
        <f>IF(I10=G8,G12,IF(I10=G12,G8,0))</f>
        <v>Канбеков Ринат</v>
      </c>
      <c r="N39" s="145"/>
      <c r="O39" s="141"/>
      <c r="P39" s="141"/>
      <c r="Q39" s="141"/>
      <c r="R39" s="141"/>
      <c r="S39" s="141"/>
      <c r="T39" s="127"/>
      <c r="U39" s="127"/>
      <c r="V39" s="127"/>
      <c r="W39" s="127"/>
      <c r="X39" s="127"/>
      <c r="Y39" s="127"/>
      <c r="Z39" s="127"/>
      <c r="AA39" s="127"/>
    </row>
    <row r="40" spans="1:27" ht="12.75" customHeight="1">
      <c r="A40" s="142"/>
      <c r="B40" s="142"/>
      <c r="C40" s="147">
        <v>71</v>
      </c>
      <c r="D40" s="249">
        <v>6969</v>
      </c>
      <c r="E40" s="161" t="s">
        <v>121</v>
      </c>
      <c r="F40" s="155"/>
      <c r="G40" s="141"/>
      <c r="H40" s="174"/>
      <c r="I40" s="141"/>
      <c r="J40" s="141"/>
      <c r="K40" s="142"/>
      <c r="L40" s="142"/>
      <c r="M40" s="147">
        <v>67</v>
      </c>
      <c r="N40" s="249">
        <v>6917</v>
      </c>
      <c r="O40" s="161" t="s">
        <v>117</v>
      </c>
      <c r="P40" s="155"/>
      <c r="Q40" s="141"/>
      <c r="R40" s="141"/>
      <c r="S40" s="141"/>
      <c r="T40" s="127"/>
      <c r="U40" s="127"/>
      <c r="V40" s="127"/>
      <c r="W40" s="127"/>
      <c r="X40" s="127"/>
      <c r="Y40" s="127"/>
      <c r="Z40" s="127"/>
      <c r="AA40" s="127"/>
    </row>
    <row r="41" spans="1:27" ht="12.75" customHeight="1">
      <c r="A41" s="142">
        <v>-41</v>
      </c>
      <c r="B41" s="245">
        <f>IF(F12=D11,D13,IF(F12=D13,D11,0))</f>
        <v>0</v>
      </c>
      <c r="C41" s="152">
        <f>IF(G12=E11,E13,IF(G12=E13,E11,0))</f>
        <v>0</v>
      </c>
      <c r="D41" s="254"/>
      <c r="E41" s="154"/>
      <c r="F41" s="155"/>
      <c r="G41" s="141"/>
      <c r="H41" s="141"/>
      <c r="I41" s="141"/>
      <c r="J41" s="141"/>
      <c r="K41" s="142">
        <v>-49</v>
      </c>
      <c r="L41" s="245">
        <f>IF(H18=F16,F20,IF(H18=F20,F16,0))</f>
        <v>6016</v>
      </c>
      <c r="M41" s="152" t="str">
        <f>IF(I18=G16,G20,IF(I18=G20,G16,0))</f>
        <v>Бычков Артем</v>
      </c>
      <c r="N41" s="155"/>
      <c r="O41" s="154"/>
      <c r="P41" s="155"/>
      <c r="Q41" s="155"/>
      <c r="R41" s="141"/>
      <c r="S41" s="155"/>
      <c r="T41" s="127"/>
      <c r="U41" s="127"/>
      <c r="V41" s="127"/>
      <c r="W41" s="127"/>
      <c r="X41" s="127"/>
      <c r="Y41" s="127"/>
      <c r="Z41" s="127"/>
      <c r="AA41" s="127"/>
    </row>
    <row r="42" spans="1:27" ht="12.75" customHeight="1">
      <c r="A42" s="142"/>
      <c r="B42" s="142"/>
      <c r="C42" s="141"/>
      <c r="D42" s="255"/>
      <c r="E42" s="147">
        <v>75</v>
      </c>
      <c r="F42" s="249">
        <v>6969</v>
      </c>
      <c r="G42" s="161" t="s">
        <v>121</v>
      </c>
      <c r="H42" s="155"/>
      <c r="I42" s="141"/>
      <c r="J42" s="141"/>
      <c r="K42" s="142"/>
      <c r="L42" s="142"/>
      <c r="M42" s="141"/>
      <c r="N42" s="141"/>
      <c r="O42" s="147">
        <v>69</v>
      </c>
      <c r="P42" s="249">
        <v>6917</v>
      </c>
      <c r="Q42" s="149" t="s">
        <v>117</v>
      </c>
      <c r="R42" s="149"/>
      <c r="S42" s="149"/>
      <c r="T42" s="127"/>
      <c r="U42" s="127"/>
      <c r="V42" s="127"/>
      <c r="W42" s="127"/>
      <c r="X42" s="127"/>
      <c r="Y42" s="127"/>
      <c r="Z42" s="127"/>
      <c r="AA42" s="127"/>
    </row>
    <row r="43" spans="1:27" ht="12.75" customHeight="1">
      <c r="A43" s="142">
        <v>-42</v>
      </c>
      <c r="B43" s="245">
        <f>IF(F16=D15,D17,IF(F16=D17,D15,0))</f>
        <v>0</v>
      </c>
      <c r="C43" s="144">
        <f>IF(G16=E15,E17,IF(G16=E17,E15,0))</f>
        <v>0</v>
      </c>
      <c r="D43" s="248"/>
      <c r="E43" s="154"/>
      <c r="F43" s="164"/>
      <c r="G43" s="154"/>
      <c r="H43" s="155"/>
      <c r="I43" s="141"/>
      <c r="J43" s="141"/>
      <c r="K43" s="142">
        <v>-50</v>
      </c>
      <c r="L43" s="245">
        <f>IF(H26=F24,F28,IF(H26=F28,F24,0))</f>
        <v>5519</v>
      </c>
      <c r="M43" s="144" t="str">
        <f>IF(I26=G24,G28,IF(I26=G28,G24,0))</f>
        <v>Минилбаев Никита</v>
      </c>
      <c r="N43" s="145"/>
      <c r="O43" s="154"/>
      <c r="P43" s="155"/>
      <c r="Q43" s="175"/>
      <c r="R43" s="288" t="s">
        <v>83</v>
      </c>
      <c r="S43" s="288"/>
      <c r="T43" s="127"/>
      <c r="U43" s="127"/>
      <c r="V43" s="127"/>
      <c r="W43" s="127"/>
      <c r="X43" s="127"/>
      <c r="Y43" s="127"/>
      <c r="Z43" s="127"/>
      <c r="AA43" s="127"/>
    </row>
    <row r="44" spans="1:27" ht="12.75" customHeight="1">
      <c r="A44" s="142"/>
      <c r="B44" s="142"/>
      <c r="C44" s="147">
        <v>72</v>
      </c>
      <c r="D44" s="249"/>
      <c r="E44" s="250"/>
      <c r="F44" s="166"/>
      <c r="G44" s="154"/>
      <c r="H44" s="155"/>
      <c r="I44" s="141"/>
      <c r="J44" s="141"/>
      <c r="K44" s="142"/>
      <c r="L44" s="142"/>
      <c r="M44" s="147">
        <v>68</v>
      </c>
      <c r="N44" s="249">
        <v>5519</v>
      </c>
      <c r="O44" s="250" t="s">
        <v>119</v>
      </c>
      <c r="P44" s="155"/>
      <c r="Q44" s="177"/>
      <c r="R44" s="141"/>
      <c r="S44" s="177"/>
      <c r="T44" s="127"/>
      <c r="U44" s="127"/>
      <c r="V44" s="127"/>
      <c r="W44" s="127"/>
      <c r="X44" s="127"/>
      <c r="Y44" s="127"/>
      <c r="Z44" s="127"/>
      <c r="AA44" s="127"/>
    </row>
    <row r="45" spans="1:27" ht="12.75" customHeight="1">
      <c r="A45" s="142">
        <v>-43</v>
      </c>
      <c r="B45" s="245">
        <f>IF(F20=D19,D21,IF(F20=D21,D19,0))</f>
        <v>0</v>
      </c>
      <c r="C45" s="152">
        <f>IF(G20=E19,E21,IF(G20=E21,E19,0))</f>
        <v>0</v>
      </c>
      <c r="D45" s="254"/>
      <c r="E45" s="141"/>
      <c r="F45" s="141"/>
      <c r="G45" s="154"/>
      <c r="H45" s="155"/>
      <c r="I45" s="141"/>
      <c r="J45" s="141"/>
      <c r="K45" s="142">
        <v>-51</v>
      </c>
      <c r="L45" s="245">
        <f>IF(H34=F32,F36,IF(H34=F36,F32,0))</f>
        <v>6556</v>
      </c>
      <c r="M45" s="152" t="str">
        <f>IF(I34=G32,G36,IF(I34=G36,G32,0))</f>
        <v>Шангареева Эльмира</v>
      </c>
      <c r="N45" s="155"/>
      <c r="O45" s="141"/>
      <c r="P45" s="141"/>
      <c r="Q45" s="141"/>
      <c r="R45" s="141"/>
      <c r="S45" s="141"/>
      <c r="T45" s="127"/>
      <c r="U45" s="127"/>
      <c r="V45" s="127"/>
      <c r="W45" s="127"/>
      <c r="X45" s="127"/>
      <c r="Y45" s="127"/>
      <c r="Z45" s="127"/>
      <c r="AA45" s="127"/>
    </row>
    <row r="46" spans="1:27" ht="12.75" customHeight="1">
      <c r="A46" s="142"/>
      <c r="B46" s="142"/>
      <c r="C46" s="155"/>
      <c r="D46" s="254"/>
      <c r="E46" s="141"/>
      <c r="F46" s="141"/>
      <c r="G46" s="147">
        <v>77</v>
      </c>
      <c r="H46" s="249">
        <v>6969</v>
      </c>
      <c r="I46" s="161" t="s">
        <v>121</v>
      </c>
      <c r="J46" s="155"/>
      <c r="K46" s="142"/>
      <c r="L46" s="142"/>
      <c r="M46" s="141"/>
      <c r="N46" s="141"/>
      <c r="O46" s="142">
        <v>-69</v>
      </c>
      <c r="P46" s="245">
        <f>IF(P42=N40,N44,IF(P42=N44,N40,0))</f>
        <v>5519</v>
      </c>
      <c r="Q46" s="144" t="str">
        <f>IF(Q42=O40,O44,IF(Q42=O44,O40,0))</f>
        <v>Минилбаев Никита</v>
      </c>
      <c r="R46" s="161"/>
      <c r="S46" s="161"/>
      <c r="T46" s="127"/>
      <c r="U46" s="127"/>
      <c r="V46" s="127"/>
      <c r="W46" s="127"/>
      <c r="X46" s="127"/>
      <c r="Y46" s="127"/>
      <c r="Z46" s="127"/>
      <c r="AA46" s="127"/>
    </row>
    <row r="47" spans="1:27" ht="12.75" customHeight="1">
      <c r="A47" s="142">
        <v>-44</v>
      </c>
      <c r="B47" s="245">
        <f>IF(F24=D23,D25,IF(F24=D25,D23,0))</f>
        <v>0</v>
      </c>
      <c r="C47" s="144">
        <f>IF(G24=E23,E25,IF(G24=E25,E23,0))</f>
        <v>0</v>
      </c>
      <c r="D47" s="248"/>
      <c r="E47" s="141"/>
      <c r="F47" s="141"/>
      <c r="G47" s="154"/>
      <c r="H47" s="164"/>
      <c r="I47" s="176" t="s">
        <v>126</v>
      </c>
      <c r="J47" s="176"/>
      <c r="K47" s="141"/>
      <c r="L47" s="141"/>
      <c r="M47" s="142">
        <v>-67</v>
      </c>
      <c r="N47" s="245">
        <f>IF(N40=L39,L41,IF(N40=L41,L39,0))</f>
        <v>6016</v>
      </c>
      <c r="O47" s="144" t="str">
        <f>IF(O40=M39,M41,IF(O40=M41,M39,0))</f>
        <v>Бычков Артем</v>
      </c>
      <c r="P47" s="145"/>
      <c r="Q47" s="177"/>
      <c r="R47" s="288" t="s">
        <v>85</v>
      </c>
      <c r="S47" s="288"/>
      <c r="T47" s="127"/>
      <c r="U47" s="127"/>
      <c r="V47" s="127"/>
      <c r="W47" s="127"/>
      <c r="X47" s="127"/>
      <c r="Y47" s="127"/>
      <c r="Z47" s="127"/>
      <c r="AA47" s="127"/>
    </row>
    <row r="48" spans="1:27" ht="12.75" customHeight="1">
      <c r="A48" s="142"/>
      <c r="B48" s="142"/>
      <c r="C48" s="147">
        <v>73</v>
      </c>
      <c r="D48" s="249"/>
      <c r="E48" s="161"/>
      <c r="F48" s="155"/>
      <c r="G48" s="154"/>
      <c r="H48" s="166"/>
      <c r="I48" s="141"/>
      <c r="J48" s="141"/>
      <c r="K48" s="141"/>
      <c r="L48" s="141"/>
      <c r="M48" s="142"/>
      <c r="N48" s="142"/>
      <c r="O48" s="147">
        <v>70</v>
      </c>
      <c r="P48" s="249">
        <v>6556</v>
      </c>
      <c r="Q48" s="161" t="s">
        <v>46</v>
      </c>
      <c r="R48" s="161"/>
      <c r="S48" s="161"/>
      <c r="T48" s="127"/>
      <c r="U48" s="127"/>
      <c r="V48" s="127"/>
      <c r="W48" s="127"/>
      <c r="X48" s="127"/>
      <c r="Y48" s="127"/>
      <c r="Z48" s="127"/>
      <c r="AA48" s="127"/>
    </row>
    <row r="49" spans="1:27" ht="12.75" customHeight="1">
      <c r="A49" s="142">
        <v>-45</v>
      </c>
      <c r="B49" s="245">
        <f>IF(F28=D27,D29,IF(F28=D29,D27,0))</f>
        <v>0</v>
      </c>
      <c r="C49" s="152">
        <f>IF(G28=E27,E29,IF(G28=E29,E27,0))</f>
        <v>0</v>
      </c>
      <c r="D49" s="254"/>
      <c r="E49" s="154"/>
      <c r="F49" s="155"/>
      <c r="G49" s="154"/>
      <c r="H49" s="155"/>
      <c r="I49" s="141"/>
      <c r="J49" s="141"/>
      <c r="K49" s="141"/>
      <c r="L49" s="141"/>
      <c r="M49" s="142">
        <v>-68</v>
      </c>
      <c r="N49" s="245">
        <f>IF(N44=L43,L45,IF(N44=L45,L43,0))</f>
        <v>6556</v>
      </c>
      <c r="O49" s="152" t="str">
        <f>IF(O44=M43,M45,IF(O44=M45,M43,0))</f>
        <v>Шангареева Эльмира</v>
      </c>
      <c r="P49" s="155"/>
      <c r="Q49" s="177"/>
      <c r="R49" s="288" t="s">
        <v>84</v>
      </c>
      <c r="S49" s="288"/>
      <c r="T49" s="127"/>
      <c r="U49" s="127"/>
      <c r="V49" s="127"/>
      <c r="W49" s="127"/>
      <c r="X49" s="127"/>
      <c r="Y49" s="127"/>
      <c r="Z49" s="127"/>
      <c r="AA49" s="127"/>
    </row>
    <row r="50" spans="1:27" ht="12.75" customHeight="1">
      <c r="A50" s="142"/>
      <c r="B50" s="142"/>
      <c r="C50" s="141"/>
      <c r="D50" s="255"/>
      <c r="E50" s="147">
        <v>76</v>
      </c>
      <c r="F50" s="249"/>
      <c r="G50" s="250"/>
      <c r="H50" s="155"/>
      <c r="I50" s="141"/>
      <c r="J50" s="141"/>
      <c r="K50" s="141"/>
      <c r="L50" s="141"/>
      <c r="M50" s="141"/>
      <c r="N50" s="141"/>
      <c r="O50" s="142">
        <v>-70</v>
      </c>
      <c r="P50" s="245">
        <f>IF(P48=N47,N49,IF(P48=N49,N47,0))</f>
        <v>6016</v>
      </c>
      <c r="Q50" s="144" t="str">
        <f>IF(Q48=O47,O49,IF(Q48=O49,O47,0))</f>
        <v>Бычков Артем</v>
      </c>
      <c r="R50" s="161"/>
      <c r="S50" s="161"/>
      <c r="T50" s="127"/>
      <c r="U50" s="127"/>
      <c r="V50" s="127"/>
      <c r="W50" s="127"/>
      <c r="X50" s="127"/>
      <c r="Y50" s="127"/>
      <c r="Z50" s="127"/>
      <c r="AA50" s="127"/>
    </row>
    <row r="51" spans="1:27" ht="12.75" customHeight="1">
      <c r="A51" s="142">
        <v>-46</v>
      </c>
      <c r="B51" s="245">
        <f>IF(F32=D31,D33,IF(F32=D33,D31,0))</f>
        <v>0</v>
      </c>
      <c r="C51" s="144">
        <f>IF(G32=E31,E33,IF(G32=E33,E31,0))</f>
        <v>0</v>
      </c>
      <c r="D51" s="248"/>
      <c r="E51" s="154"/>
      <c r="F51" s="164"/>
      <c r="G51" s="141"/>
      <c r="H51" s="141"/>
      <c r="I51" s="141"/>
      <c r="J51" s="141"/>
      <c r="K51" s="141"/>
      <c r="L51" s="141"/>
      <c r="M51" s="155"/>
      <c r="N51" s="155"/>
      <c r="O51" s="141"/>
      <c r="P51" s="141"/>
      <c r="Q51" s="177"/>
      <c r="R51" s="288" t="s">
        <v>86</v>
      </c>
      <c r="S51" s="288"/>
      <c r="T51" s="127"/>
      <c r="U51" s="127"/>
      <c r="V51" s="127"/>
      <c r="W51" s="127"/>
      <c r="X51" s="127"/>
      <c r="Y51" s="127"/>
      <c r="Z51" s="127"/>
      <c r="AA51" s="127"/>
    </row>
    <row r="52" spans="1:27" ht="12.75" customHeight="1">
      <c r="A52" s="142"/>
      <c r="B52" s="142"/>
      <c r="C52" s="147">
        <v>74</v>
      </c>
      <c r="D52" s="249"/>
      <c r="E52" s="250"/>
      <c r="F52" s="166"/>
      <c r="G52" s="142">
        <v>-77</v>
      </c>
      <c r="H52" s="245">
        <f>IF(H46=F42,F50,IF(H46=F50,F42,0))</f>
        <v>0</v>
      </c>
      <c r="I52" s="144">
        <f>IF(I46=G42,G50,IF(I46=G50,G42,0))</f>
        <v>0</v>
      </c>
      <c r="J52" s="145"/>
      <c r="K52" s="142">
        <v>-71</v>
      </c>
      <c r="L52" s="245">
        <f>IF(D40=B39,B41,IF(D40=B41,B39,0))</f>
        <v>0</v>
      </c>
      <c r="M52" s="144">
        <f>IF(E40=C39,C41,IF(E40=C41,C39,0))</f>
        <v>0</v>
      </c>
      <c r="N52" s="145"/>
      <c r="O52" s="141"/>
      <c r="P52" s="141"/>
      <c r="Q52" s="141"/>
      <c r="R52" s="141"/>
      <c r="S52" s="141"/>
      <c r="T52" s="127"/>
      <c r="U52" s="127"/>
      <c r="V52" s="127"/>
      <c r="W52" s="127"/>
      <c r="X52" s="127"/>
      <c r="Y52" s="127"/>
      <c r="Z52" s="127"/>
      <c r="AA52" s="127"/>
    </row>
    <row r="53" spans="1:27" ht="12.75" customHeight="1">
      <c r="A53" s="142">
        <v>-47</v>
      </c>
      <c r="B53" s="245">
        <f>IF(F36=D35,D37,IF(F36=D37,D35,0))</f>
        <v>0</v>
      </c>
      <c r="C53" s="152">
        <f>IF(G36=E35,E37,IF(G36=E37,E35,0))</f>
        <v>0</v>
      </c>
      <c r="D53" s="254"/>
      <c r="E53" s="141"/>
      <c r="F53" s="141"/>
      <c r="G53" s="141"/>
      <c r="H53" s="141"/>
      <c r="I53" s="176" t="s">
        <v>127</v>
      </c>
      <c r="J53" s="176"/>
      <c r="K53" s="142"/>
      <c r="L53" s="142"/>
      <c r="M53" s="147">
        <v>79</v>
      </c>
      <c r="N53" s="249"/>
      <c r="O53" s="161"/>
      <c r="P53" s="155"/>
      <c r="Q53" s="141"/>
      <c r="R53" s="141"/>
      <c r="S53" s="141"/>
      <c r="T53" s="127"/>
      <c r="U53" s="127"/>
      <c r="V53" s="127"/>
      <c r="W53" s="127"/>
      <c r="X53" s="127"/>
      <c r="Y53" s="127"/>
      <c r="Z53" s="127"/>
      <c r="AA53" s="127"/>
    </row>
    <row r="54" spans="1:27" ht="12.75" customHeight="1">
      <c r="A54" s="142"/>
      <c r="B54" s="142"/>
      <c r="C54" s="141"/>
      <c r="D54" s="255"/>
      <c r="E54" s="142">
        <v>-75</v>
      </c>
      <c r="F54" s="245">
        <f>IF(F42=D40,D44,IF(F42=D44,D40,0))</f>
        <v>0</v>
      </c>
      <c r="G54" s="144">
        <f>IF(G42=E40,E44,IF(G42=E44,E40,0))</f>
        <v>0</v>
      </c>
      <c r="H54" s="145"/>
      <c r="I54" s="177"/>
      <c r="J54" s="177"/>
      <c r="K54" s="142">
        <v>-72</v>
      </c>
      <c r="L54" s="245">
        <f>IF(D44=B43,B45,IF(D44=B45,B43,0))</f>
        <v>0</v>
      </c>
      <c r="M54" s="152">
        <f>IF(E44=C43,C45,IF(E44=C45,C43,0))</f>
        <v>0</v>
      </c>
      <c r="N54" s="155"/>
      <c r="O54" s="154"/>
      <c r="P54" s="155"/>
      <c r="Q54" s="155"/>
      <c r="R54" s="141"/>
      <c r="S54" s="155"/>
      <c r="T54" s="127"/>
      <c r="U54" s="127"/>
      <c r="V54" s="127"/>
      <c r="W54" s="127"/>
      <c r="X54" s="127"/>
      <c r="Y54" s="127"/>
      <c r="Z54" s="127"/>
      <c r="AA54" s="127"/>
    </row>
    <row r="55" spans="1:27" ht="12.75" customHeight="1">
      <c r="A55" s="142"/>
      <c r="B55" s="142"/>
      <c r="C55" s="141"/>
      <c r="D55" s="255"/>
      <c r="E55" s="142"/>
      <c r="F55" s="142"/>
      <c r="G55" s="147">
        <v>78</v>
      </c>
      <c r="H55" s="249"/>
      <c r="I55" s="161"/>
      <c r="J55" s="155"/>
      <c r="K55" s="142"/>
      <c r="L55" s="142"/>
      <c r="M55" s="141"/>
      <c r="N55" s="141"/>
      <c r="O55" s="147">
        <v>81</v>
      </c>
      <c r="P55" s="249"/>
      <c r="Q55" s="149"/>
      <c r="R55" s="149"/>
      <c r="S55" s="149"/>
      <c r="T55" s="127"/>
      <c r="U55" s="127"/>
      <c r="V55" s="127"/>
      <c r="W55" s="127"/>
      <c r="X55" s="127"/>
      <c r="Y55" s="127"/>
      <c r="Z55" s="127"/>
      <c r="AA55" s="127"/>
    </row>
    <row r="56" spans="1:27" ht="12.75" customHeight="1">
      <c r="A56" s="142"/>
      <c r="B56" s="142"/>
      <c r="C56" s="141"/>
      <c r="D56" s="255"/>
      <c r="E56" s="142">
        <v>-76</v>
      </c>
      <c r="F56" s="245">
        <f>IF(F50=D48,D52,IF(F50=D52,D48,0))</f>
        <v>0</v>
      </c>
      <c r="G56" s="152">
        <f>IF(G50=E48,E52,IF(G50=E52,E48,0))</f>
        <v>0</v>
      </c>
      <c r="H56" s="155"/>
      <c r="I56" s="176" t="s">
        <v>128</v>
      </c>
      <c r="J56" s="176"/>
      <c r="K56" s="142">
        <v>-73</v>
      </c>
      <c r="L56" s="245">
        <f>IF(D48=B47,B49,IF(D48=B49,B47,0))</f>
        <v>0</v>
      </c>
      <c r="M56" s="144">
        <f>IF(E48=C47,C49,IF(E48=C49,C47,0))</f>
        <v>0</v>
      </c>
      <c r="N56" s="145"/>
      <c r="O56" s="154"/>
      <c r="P56" s="155"/>
      <c r="Q56" s="175"/>
      <c r="R56" s="288" t="s">
        <v>129</v>
      </c>
      <c r="S56" s="288"/>
      <c r="T56" s="127"/>
      <c r="U56" s="127"/>
      <c r="V56" s="127"/>
      <c r="W56" s="127"/>
      <c r="X56" s="127"/>
      <c r="Y56" s="127"/>
      <c r="Z56" s="127"/>
      <c r="AA56" s="127"/>
    </row>
    <row r="57" spans="1:27" ht="12.75" customHeight="1">
      <c r="A57" s="142"/>
      <c r="B57" s="142"/>
      <c r="C57" s="141"/>
      <c r="D57" s="255"/>
      <c r="E57" s="141"/>
      <c r="F57" s="141"/>
      <c r="G57" s="142">
        <v>-78</v>
      </c>
      <c r="H57" s="245">
        <f>IF(H55=F54,F56,IF(H55=F56,F54,0))</f>
        <v>0</v>
      </c>
      <c r="I57" s="144">
        <f>IF(I55=G54,G56,IF(I55=G56,G54,0))</f>
        <v>0</v>
      </c>
      <c r="J57" s="145"/>
      <c r="K57" s="142"/>
      <c r="L57" s="142"/>
      <c r="M57" s="147">
        <v>80</v>
      </c>
      <c r="N57" s="249"/>
      <c r="O57" s="250"/>
      <c r="P57" s="155"/>
      <c r="Q57" s="177"/>
      <c r="R57" s="141"/>
      <c r="S57" s="177"/>
      <c r="T57" s="127"/>
      <c r="U57" s="127"/>
      <c r="V57" s="127"/>
      <c r="W57" s="127"/>
      <c r="X57" s="127"/>
      <c r="Y57" s="127"/>
      <c r="Z57" s="127"/>
      <c r="AA57" s="127"/>
    </row>
    <row r="58" spans="1:27" ht="12.75" customHeight="1">
      <c r="A58" s="142">
        <v>-32</v>
      </c>
      <c r="B58" s="245">
        <f>IF(D7=B6,B8,IF(D7=B8,B6,0))</f>
        <v>0</v>
      </c>
      <c r="C58" s="144" t="str">
        <f>IF(E7=C6,C8,IF(E7=C8,C6,0))</f>
        <v>_</v>
      </c>
      <c r="D58" s="248"/>
      <c r="E58" s="155"/>
      <c r="F58" s="155"/>
      <c r="G58" s="141"/>
      <c r="H58" s="141"/>
      <c r="I58" s="176" t="s">
        <v>130</v>
      </c>
      <c r="J58" s="176"/>
      <c r="K58" s="142">
        <v>-74</v>
      </c>
      <c r="L58" s="245">
        <f>IF(D52=B51,B53,IF(D52=B53,B51,0))</f>
        <v>0</v>
      </c>
      <c r="M58" s="152">
        <f>IF(E52=C51,C53,IF(E52=C53,C51,0))</f>
        <v>0</v>
      </c>
      <c r="N58" s="155"/>
      <c r="O58" s="141"/>
      <c r="P58" s="141"/>
      <c r="Q58" s="141"/>
      <c r="R58" s="141"/>
      <c r="S58" s="141"/>
      <c r="T58" s="127"/>
      <c r="U58" s="127"/>
      <c r="V58" s="127"/>
      <c r="W58" s="127"/>
      <c r="X58" s="127"/>
      <c r="Y58" s="127"/>
      <c r="Z58" s="127"/>
      <c r="AA58" s="127"/>
    </row>
    <row r="59" spans="1:27" ht="12.75" customHeight="1">
      <c r="A59" s="142"/>
      <c r="B59" s="142"/>
      <c r="C59" s="147">
        <v>83</v>
      </c>
      <c r="D59" s="249"/>
      <c r="E59" s="161"/>
      <c r="F59" s="155"/>
      <c r="G59" s="141"/>
      <c r="H59" s="141"/>
      <c r="I59" s="141"/>
      <c r="J59" s="141"/>
      <c r="K59" s="141"/>
      <c r="L59" s="141"/>
      <c r="M59" s="141"/>
      <c r="N59" s="141"/>
      <c r="O59" s="142">
        <v>-81</v>
      </c>
      <c r="P59" s="245">
        <f>IF(P55=N53,N57,IF(P55=N57,N53,0))</f>
        <v>0</v>
      </c>
      <c r="Q59" s="144">
        <f>IF(Q55=O53,O57,IF(Q55=O57,O53,0))</f>
        <v>0</v>
      </c>
      <c r="R59" s="161"/>
      <c r="S59" s="161"/>
      <c r="T59" s="127"/>
      <c r="U59" s="127"/>
      <c r="V59" s="127"/>
      <c r="W59" s="127"/>
      <c r="X59" s="127"/>
      <c r="Y59" s="127"/>
      <c r="Z59" s="127"/>
      <c r="AA59" s="127"/>
    </row>
    <row r="60" spans="1:27" ht="12.75" customHeight="1">
      <c r="A60" s="142">
        <v>-33</v>
      </c>
      <c r="B60" s="245">
        <f>IF(D11=B10,B12,IF(D11=B12,B10,0))</f>
        <v>0</v>
      </c>
      <c r="C60" s="152">
        <f>IF(E11=C10,C12,IF(E11=C12,C10,0))</f>
        <v>0</v>
      </c>
      <c r="D60" s="256"/>
      <c r="E60" s="154"/>
      <c r="F60" s="155"/>
      <c r="G60" s="141"/>
      <c r="H60" s="141"/>
      <c r="I60" s="141"/>
      <c r="J60" s="141"/>
      <c r="K60" s="141"/>
      <c r="L60" s="141"/>
      <c r="M60" s="142">
        <v>-79</v>
      </c>
      <c r="N60" s="245">
        <f>IF(N53=L52,L54,IF(N53=L54,L52,0))</f>
        <v>0</v>
      </c>
      <c r="O60" s="144">
        <f>IF(O53=M52,M54,IF(O53=M54,M52,0))</f>
        <v>0</v>
      </c>
      <c r="P60" s="145"/>
      <c r="Q60" s="177"/>
      <c r="R60" s="288" t="s">
        <v>131</v>
      </c>
      <c r="S60" s="288"/>
      <c r="T60" s="127"/>
      <c r="U60" s="127"/>
      <c r="V60" s="127"/>
      <c r="W60" s="127"/>
      <c r="X60" s="127"/>
      <c r="Y60" s="127"/>
      <c r="Z60" s="127"/>
      <c r="AA60" s="127"/>
    </row>
    <row r="61" spans="1:27" ht="12.75" customHeight="1">
      <c r="A61" s="142"/>
      <c r="B61" s="142"/>
      <c r="C61" s="141"/>
      <c r="D61" s="254"/>
      <c r="E61" s="147">
        <v>87</v>
      </c>
      <c r="F61" s="249"/>
      <c r="G61" s="161"/>
      <c r="H61" s="155"/>
      <c r="I61" s="141"/>
      <c r="J61" s="141"/>
      <c r="K61" s="141"/>
      <c r="L61" s="141"/>
      <c r="M61" s="142"/>
      <c r="N61" s="142"/>
      <c r="O61" s="147">
        <v>82</v>
      </c>
      <c r="P61" s="249"/>
      <c r="Q61" s="161"/>
      <c r="R61" s="161"/>
      <c r="S61" s="161"/>
      <c r="T61" s="127"/>
      <c r="U61" s="127"/>
      <c r="V61" s="127"/>
      <c r="W61" s="127"/>
      <c r="X61" s="127"/>
      <c r="Y61" s="127"/>
      <c r="Z61" s="127"/>
      <c r="AA61" s="127"/>
    </row>
    <row r="62" spans="1:27" ht="12.75" customHeight="1">
      <c r="A62" s="142">
        <v>-34</v>
      </c>
      <c r="B62" s="245">
        <f>IF(D15=B14,B16,IF(D15=B16,B14,0))</f>
        <v>0</v>
      </c>
      <c r="C62" s="144">
        <f>IF(E15=C14,C16,IF(E15=C16,C14,0))</f>
        <v>0</v>
      </c>
      <c r="D62" s="248"/>
      <c r="E62" s="154"/>
      <c r="F62" s="257"/>
      <c r="G62" s="154"/>
      <c r="H62" s="155"/>
      <c r="I62" s="141"/>
      <c r="J62" s="141"/>
      <c r="K62" s="141"/>
      <c r="L62" s="141"/>
      <c r="M62" s="142">
        <v>-80</v>
      </c>
      <c r="N62" s="245">
        <f>IF(N57=L56,L58,IF(N57=L58,L56,0))</f>
        <v>0</v>
      </c>
      <c r="O62" s="152">
        <f>IF(O57=M56,M58,IF(O57=M58,M56,0))</f>
        <v>0</v>
      </c>
      <c r="P62" s="145"/>
      <c r="Q62" s="177"/>
      <c r="R62" s="288" t="s">
        <v>132</v>
      </c>
      <c r="S62" s="288"/>
      <c r="T62" s="127"/>
      <c r="U62" s="127"/>
      <c r="V62" s="127"/>
      <c r="W62" s="127"/>
      <c r="X62" s="127"/>
      <c r="Y62" s="127"/>
      <c r="Z62" s="127"/>
      <c r="AA62" s="127"/>
    </row>
    <row r="63" spans="1:27" ht="12.75" customHeight="1">
      <c r="A63" s="142"/>
      <c r="B63" s="142"/>
      <c r="C63" s="147">
        <v>84</v>
      </c>
      <c r="D63" s="249"/>
      <c r="E63" s="250"/>
      <c r="F63" s="155"/>
      <c r="G63" s="154"/>
      <c r="H63" s="155"/>
      <c r="I63" s="141"/>
      <c r="J63" s="141"/>
      <c r="K63" s="141"/>
      <c r="L63" s="141"/>
      <c r="M63" s="141"/>
      <c r="N63" s="141"/>
      <c r="O63" s="142">
        <v>-82</v>
      </c>
      <c r="P63" s="245">
        <f>IF(P61=N60,N62,IF(P61=N62,N60,0))</f>
        <v>0</v>
      </c>
      <c r="Q63" s="144">
        <f>IF(Q61=O60,O62,IF(Q61=O62,O60,0))</f>
        <v>0</v>
      </c>
      <c r="R63" s="161"/>
      <c r="S63" s="161"/>
      <c r="T63" s="127"/>
      <c r="U63" s="127"/>
      <c r="V63" s="127"/>
      <c r="W63" s="127"/>
      <c r="X63" s="127"/>
      <c r="Y63" s="127"/>
      <c r="Z63" s="127"/>
      <c r="AA63" s="127"/>
    </row>
    <row r="64" spans="1:27" ht="12.75" customHeight="1">
      <c r="A64" s="142">
        <v>-35</v>
      </c>
      <c r="B64" s="245">
        <f>IF(D19=B18,B20,IF(D19=B20,B18,0))</f>
        <v>0</v>
      </c>
      <c r="C64" s="152">
        <f>IF(E19=C18,C20,IF(E19=C20,C18,0))</f>
        <v>0</v>
      </c>
      <c r="D64" s="248"/>
      <c r="E64" s="141"/>
      <c r="F64" s="155"/>
      <c r="G64" s="154"/>
      <c r="H64" s="155"/>
      <c r="I64" s="141"/>
      <c r="J64" s="141"/>
      <c r="K64" s="141"/>
      <c r="L64" s="141"/>
      <c r="M64" s="155"/>
      <c r="N64" s="155"/>
      <c r="O64" s="141"/>
      <c r="P64" s="141"/>
      <c r="Q64" s="177"/>
      <c r="R64" s="288" t="s">
        <v>133</v>
      </c>
      <c r="S64" s="288"/>
      <c r="T64" s="127"/>
      <c r="U64" s="127"/>
      <c r="V64" s="127"/>
      <c r="W64" s="127"/>
      <c r="X64" s="127"/>
      <c r="Y64" s="127"/>
      <c r="Z64" s="127"/>
      <c r="AA64" s="127"/>
    </row>
    <row r="65" spans="1:27" ht="12.75" customHeight="1">
      <c r="A65" s="142"/>
      <c r="B65" s="142"/>
      <c r="C65" s="155"/>
      <c r="D65" s="254"/>
      <c r="E65" s="141"/>
      <c r="F65" s="155"/>
      <c r="G65" s="147">
        <v>89</v>
      </c>
      <c r="H65" s="249"/>
      <c r="I65" s="161"/>
      <c r="J65" s="155"/>
      <c r="K65" s="142">
        <v>-83</v>
      </c>
      <c r="L65" s="245">
        <f>IF(D59=B58,B60,IF(D59=B60,B58,0))</f>
        <v>0</v>
      </c>
      <c r="M65" s="144" t="str">
        <f>IF(E59=C58,C60,IF(E59=C60,C58,0))</f>
        <v>_</v>
      </c>
      <c r="N65" s="145"/>
      <c r="O65" s="141"/>
      <c r="P65" s="141"/>
      <c r="Q65" s="141"/>
      <c r="R65" s="141"/>
      <c r="S65" s="141"/>
      <c r="T65" s="127"/>
      <c r="U65" s="127"/>
      <c r="V65" s="127"/>
      <c r="W65" s="127"/>
      <c r="X65" s="127"/>
      <c r="Y65" s="127"/>
      <c r="Z65" s="127"/>
      <c r="AA65" s="127"/>
    </row>
    <row r="66" spans="1:27" ht="12.75" customHeight="1">
      <c r="A66" s="142">
        <v>-36</v>
      </c>
      <c r="B66" s="245">
        <f>IF(D23=B22,B24,IF(D23=B24,B22,0))</f>
        <v>0</v>
      </c>
      <c r="C66" s="144">
        <f>IF(E23=C22,C24,IF(E23=C24,C22,0))</f>
        <v>0</v>
      </c>
      <c r="D66" s="248"/>
      <c r="E66" s="141"/>
      <c r="F66" s="155"/>
      <c r="G66" s="154"/>
      <c r="H66" s="155"/>
      <c r="I66" s="176" t="s">
        <v>134</v>
      </c>
      <c r="J66" s="176"/>
      <c r="K66" s="142"/>
      <c r="L66" s="142"/>
      <c r="M66" s="147">
        <v>91</v>
      </c>
      <c r="N66" s="249"/>
      <c r="O66" s="161"/>
      <c r="P66" s="155"/>
      <c r="Q66" s="141"/>
      <c r="R66" s="141"/>
      <c r="S66" s="141"/>
      <c r="T66" s="127"/>
      <c r="U66" s="127"/>
      <c r="V66" s="127"/>
      <c r="W66" s="127"/>
      <c r="X66" s="127"/>
      <c r="Y66" s="127"/>
      <c r="Z66" s="127"/>
      <c r="AA66" s="127"/>
    </row>
    <row r="67" spans="1:27" ht="12.75" customHeight="1">
      <c r="A67" s="142"/>
      <c r="B67" s="142"/>
      <c r="C67" s="147">
        <v>85</v>
      </c>
      <c r="D67" s="249"/>
      <c r="E67" s="161"/>
      <c r="F67" s="155"/>
      <c r="G67" s="154"/>
      <c r="H67" s="155"/>
      <c r="I67" s="141"/>
      <c r="J67" s="141"/>
      <c r="K67" s="142">
        <v>-84</v>
      </c>
      <c r="L67" s="245">
        <f>IF(D63=B62,B64,IF(D63=B64,B62,0))</f>
        <v>0</v>
      </c>
      <c r="M67" s="152">
        <f>IF(E63=C62,C64,IF(E63=C64,C62,0))</f>
        <v>0</v>
      </c>
      <c r="N67" s="258"/>
      <c r="O67" s="154"/>
      <c r="P67" s="155"/>
      <c r="Q67" s="155"/>
      <c r="R67" s="141"/>
      <c r="S67" s="155"/>
      <c r="T67" s="127"/>
      <c r="U67" s="127"/>
      <c r="V67" s="127"/>
      <c r="W67" s="127"/>
      <c r="X67" s="127"/>
      <c r="Y67" s="127"/>
      <c r="Z67" s="127"/>
      <c r="AA67" s="127"/>
    </row>
    <row r="68" spans="1:27" ht="12.75" customHeight="1">
      <c r="A68" s="142">
        <v>-37</v>
      </c>
      <c r="B68" s="245">
        <f>IF(D27=B26,B28,IF(D27=B28,B26,0))</f>
        <v>0</v>
      </c>
      <c r="C68" s="152">
        <f>IF(E27=C26,C28,IF(E27=C28,C26,0))</f>
        <v>0</v>
      </c>
      <c r="D68" s="248"/>
      <c r="E68" s="154"/>
      <c r="F68" s="155"/>
      <c r="G68" s="154"/>
      <c r="H68" s="155"/>
      <c r="I68" s="141"/>
      <c r="J68" s="141"/>
      <c r="K68" s="142"/>
      <c r="L68" s="142"/>
      <c r="M68" s="141"/>
      <c r="N68" s="141"/>
      <c r="O68" s="147">
        <v>93</v>
      </c>
      <c r="P68" s="249"/>
      <c r="Q68" s="149"/>
      <c r="R68" s="149"/>
      <c r="S68" s="149"/>
      <c r="T68" s="127"/>
      <c r="U68" s="127"/>
      <c r="V68" s="127"/>
      <c r="W68" s="127"/>
      <c r="X68" s="127"/>
      <c r="Y68" s="127"/>
      <c r="Z68" s="127"/>
      <c r="AA68" s="127"/>
    </row>
    <row r="69" spans="1:27" ht="12.75" customHeight="1">
      <c r="A69" s="142"/>
      <c r="B69" s="142"/>
      <c r="C69" s="141"/>
      <c r="D69" s="255"/>
      <c r="E69" s="147">
        <v>88</v>
      </c>
      <c r="F69" s="249"/>
      <c r="G69" s="250"/>
      <c r="H69" s="155"/>
      <c r="I69" s="141"/>
      <c r="J69" s="141"/>
      <c r="K69" s="142">
        <v>-85</v>
      </c>
      <c r="L69" s="245">
        <f>IF(D67=B66,B68,IF(D67=B68,B66,0))</f>
        <v>0</v>
      </c>
      <c r="M69" s="144">
        <f>IF(E67=C66,C68,IF(E67=C68,C66,0))</f>
        <v>0</v>
      </c>
      <c r="N69" s="145"/>
      <c r="O69" s="154"/>
      <c r="P69" s="155"/>
      <c r="Q69" s="175"/>
      <c r="R69" s="288" t="s">
        <v>135</v>
      </c>
      <c r="S69" s="288"/>
      <c r="T69" s="127"/>
      <c r="U69" s="127"/>
      <c r="V69" s="127"/>
      <c r="W69" s="127"/>
      <c r="X69" s="127"/>
      <c r="Y69" s="127"/>
      <c r="Z69" s="127"/>
      <c r="AA69" s="127"/>
    </row>
    <row r="70" spans="1:27" ht="12.75" customHeight="1">
      <c r="A70" s="142">
        <v>-38</v>
      </c>
      <c r="B70" s="245">
        <f>IF(D31=B30,B32,IF(D31=B32,B30,0))</f>
        <v>0</v>
      </c>
      <c r="C70" s="144">
        <f>IF(E31=C30,C32,IF(E31=C32,C30,0))</f>
        <v>0</v>
      </c>
      <c r="D70" s="248"/>
      <c r="E70" s="154"/>
      <c r="F70" s="155"/>
      <c r="G70" s="141"/>
      <c r="H70" s="141"/>
      <c r="I70" s="141"/>
      <c r="J70" s="141"/>
      <c r="K70" s="142"/>
      <c r="L70" s="142"/>
      <c r="M70" s="147">
        <v>92</v>
      </c>
      <c r="N70" s="249"/>
      <c r="O70" s="250"/>
      <c r="P70" s="155"/>
      <c r="Q70" s="177"/>
      <c r="R70" s="141"/>
      <c r="S70" s="177"/>
      <c r="T70" s="127"/>
      <c r="U70" s="127"/>
      <c r="V70" s="127"/>
      <c r="W70" s="127"/>
      <c r="X70" s="127"/>
      <c r="Y70" s="127"/>
      <c r="Z70" s="127"/>
      <c r="AA70" s="127"/>
    </row>
    <row r="71" spans="1:27" ht="12.75" customHeight="1">
      <c r="A71" s="142"/>
      <c r="B71" s="142"/>
      <c r="C71" s="147">
        <v>86</v>
      </c>
      <c r="D71" s="249"/>
      <c r="E71" s="250"/>
      <c r="F71" s="155"/>
      <c r="G71" s="142">
        <v>-89</v>
      </c>
      <c r="H71" s="245">
        <f>IF(H65=F61,F69,IF(H65=F69,F61,0))</f>
        <v>0</v>
      </c>
      <c r="I71" s="144">
        <f>IF(I65=G61,G69,IF(I65=G69,G61,0))</f>
        <v>0</v>
      </c>
      <c r="J71" s="145"/>
      <c r="K71" s="142">
        <v>-86</v>
      </c>
      <c r="L71" s="245">
        <f>IF(D71=B70,B72,IF(D71=B72,B70,0))</f>
        <v>0</v>
      </c>
      <c r="M71" s="152">
        <f>IF(E71=C70,C72,IF(E71=C72,C70,0))</f>
        <v>0</v>
      </c>
      <c r="N71" s="258"/>
      <c r="O71" s="141"/>
      <c r="P71" s="141"/>
      <c r="Q71" s="141"/>
      <c r="R71" s="141"/>
      <c r="S71" s="141"/>
      <c r="T71" s="127"/>
      <c r="U71" s="127"/>
      <c r="V71" s="127"/>
      <c r="W71" s="127"/>
      <c r="X71" s="127"/>
      <c r="Y71" s="127"/>
      <c r="Z71" s="127"/>
      <c r="AA71" s="127"/>
    </row>
    <row r="72" spans="1:27" ht="12.75" customHeight="1">
      <c r="A72" s="142">
        <v>-39</v>
      </c>
      <c r="B72" s="245">
        <f>IF(D35=B34,B36,IF(D35=B36,B34,0))</f>
        <v>0</v>
      </c>
      <c r="C72" s="152">
        <f>IF(E35=C34,C36,IF(E35=C36,C34,0))</f>
        <v>0</v>
      </c>
      <c r="D72" s="248"/>
      <c r="E72" s="141"/>
      <c r="F72" s="141"/>
      <c r="G72" s="141"/>
      <c r="H72" s="141"/>
      <c r="I72" s="176" t="s">
        <v>136</v>
      </c>
      <c r="J72" s="176"/>
      <c r="K72" s="141"/>
      <c r="L72" s="141"/>
      <c r="M72" s="141"/>
      <c r="N72" s="141"/>
      <c r="O72" s="142">
        <v>-93</v>
      </c>
      <c r="P72" s="245">
        <f>IF(P68=N66,N70,IF(P68=N70,N66,0))</f>
        <v>0</v>
      </c>
      <c r="Q72" s="144">
        <f>IF(Q68=O66,O70,IF(Q68=O70,O66,0))</f>
        <v>0</v>
      </c>
      <c r="R72" s="161"/>
      <c r="S72" s="161"/>
      <c r="T72" s="127"/>
      <c r="U72" s="127"/>
      <c r="V72" s="127"/>
      <c r="W72" s="127"/>
      <c r="X72" s="127"/>
      <c r="Y72" s="127"/>
      <c r="Z72" s="127"/>
      <c r="AA72" s="127"/>
    </row>
    <row r="73" spans="1:27" ht="12.75" customHeight="1">
      <c r="A73" s="142"/>
      <c r="B73" s="142"/>
      <c r="C73" s="141"/>
      <c r="D73" s="255"/>
      <c r="E73" s="142">
        <v>-87</v>
      </c>
      <c r="F73" s="245">
        <f>IF(F61=D59,D63,IF(F61=D63,D59,0))</f>
        <v>0</v>
      </c>
      <c r="G73" s="144">
        <f>IF(G61=E59,E63,IF(G61=E63,E59,0))</f>
        <v>0</v>
      </c>
      <c r="H73" s="145"/>
      <c r="I73" s="177"/>
      <c r="J73" s="177"/>
      <c r="K73" s="141"/>
      <c r="L73" s="141"/>
      <c r="M73" s="142">
        <v>-91</v>
      </c>
      <c r="N73" s="245">
        <f>IF(N66=L65,L67,IF(N66=L67,L65,0))</f>
        <v>0</v>
      </c>
      <c r="O73" s="144" t="str">
        <f>IF(O66=M65,M67,IF(O66=M67,M65,0))</f>
        <v>_</v>
      </c>
      <c r="P73" s="145"/>
      <c r="Q73" s="177"/>
      <c r="R73" s="288" t="s">
        <v>137</v>
      </c>
      <c r="S73" s="288"/>
      <c r="T73" s="127"/>
      <c r="U73" s="127"/>
      <c r="V73" s="127"/>
      <c r="W73" s="127"/>
      <c r="X73" s="127"/>
      <c r="Y73" s="127"/>
      <c r="Z73" s="127"/>
      <c r="AA73" s="127"/>
    </row>
    <row r="74" spans="1:27" ht="12.75" customHeight="1">
      <c r="A74" s="142"/>
      <c r="B74" s="142"/>
      <c r="C74" s="141"/>
      <c r="D74" s="255"/>
      <c r="E74" s="142"/>
      <c r="F74" s="142"/>
      <c r="G74" s="147">
        <v>90</v>
      </c>
      <c r="H74" s="249"/>
      <c r="I74" s="161"/>
      <c r="J74" s="155"/>
      <c r="K74" s="141"/>
      <c r="L74" s="141"/>
      <c r="M74" s="142"/>
      <c r="N74" s="142"/>
      <c r="O74" s="147">
        <v>94</v>
      </c>
      <c r="P74" s="249"/>
      <c r="Q74" s="161"/>
      <c r="R74" s="161"/>
      <c r="S74" s="161"/>
      <c r="T74" s="127"/>
      <c r="U74" s="127"/>
      <c r="V74" s="127"/>
      <c r="W74" s="127"/>
      <c r="X74" s="127"/>
      <c r="Y74" s="127"/>
      <c r="Z74" s="127"/>
      <c r="AA74" s="127"/>
    </row>
    <row r="75" spans="1:27" ht="12.75" customHeight="1">
      <c r="A75" s="141"/>
      <c r="B75" s="141"/>
      <c r="C75" s="141"/>
      <c r="D75" s="255"/>
      <c r="E75" s="142">
        <v>-88</v>
      </c>
      <c r="F75" s="245">
        <f>IF(F69=D67,D71,IF(F69=D71,D67,0))</f>
        <v>0</v>
      </c>
      <c r="G75" s="152">
        <f>IF(G69=E67,E71,IF(G69=E71,E67,0))</f>
        <v>0</v>
      </c>
      <c r="H75" s="145"/>
      <c r="I75" s="176" t="s">
        <v>138</v>
      </c>
      <c r="J75" s="176"/>
      <c r="K75" s="141"/>
      <c r="L75" s="141"/>
      <c r="M75" s="142">
        <v>-92</v>
      </c>
      <c r="N75" s="245">
        <f>IF(N70=L69,L71,IF(N70=L71,L69,0))</f>
        <v>0</v>
      </c>
      <c r="O75" s="152">
        <f>IF(O70=M69,M71,IF(O70=M71,M69,0))</f>
        <v>0</v>
      </c>
      <c r="P75" s="145"/>
      <c r="Q75" s="177"/>
      <c r="R75" s="288" t="s">
        <v>139</v>
      </c>
      <c r="S75" s="288"/>
      <c r="T75" s="127"/>
      <c r="U75" s="127"/>
      <c r="V75" s="127"/>
      <c r="W75" s="127"/>
      <c r="X75" s="127"/>
      <c r="Y75" s="127"/>
      <c r="Z75" s="127"/>
      <c r="AA75" s="127"/>
    </row>
    <row r="76" spans="1:27" ht="12.75" customHeight="1">
      <c r="A76" s="141"/>
      <c r="B76" s="141"/>
      <c r="C76" s="141"/>
      <c r="D76" s="141"/>
      <c r="E76" s="141"/>
      <c r="F76" s="141"/>
      <c r="G76" s="142">
        <v>-90</v>
      </c>
      <c r="H76" s="245">
        <f>IF(H74=F73,F75,IF(H74=F75,F73,0))</f>
        <v>0</v>
      </c>
      <c r="I76" s="144">
        <f>IF(I74=G73,G75,IF(I74=G75,G73,0))</f>
        <v>0</v>
      </c>
      <c r="J76" s="145"/>
      <c r="K76" s="141"/>
      <c r="L76" s="141"/>
      <c r="M76" s="141"/>
      <c r="N76" s="141"/>
      <c r="O76" s="142">
        <v>-94</v>
      </c>
      <c r="P76" s="245">
        <f>IF(P74=N73,N75,IF(P74=N75,N73,0))</f>
        <v>0</v>
      </c>
      <c r="Q76" s="144" t="str">
        <f>IF(Q74=O73,O75,IF(Q74=O75,O73,0))</f>
        <v>_</v>
      </c>
      <c r="R76" s="161"/>
      <c r="S76" s="161"/>
      <c r="T76" s="127"/>
      <c r="U76" s="127"/>
      <c r="V76" s="127"/>
      <c r="W76" s="127"/>
      <c r="X76" s="127"/>
      <c r="Y76" s="127"/>
      <c r="Z76" s="127"/>
      <c r="AA76" s="127"/>
    </row>
    <row r="77" spans="1:27" ht="12.75" customHeight="1">
      <c r="A77" s="141"/>
      <c r="B77" s="141"/>
      <c r="C77" s="141"/>
      <c r="D77" s="141"/>
      <c r="E77" s="155"/>
      <c r="F77" s="155"/>
      <c r="G77" s="141"/>
      <c r="H77" s="141"/>
      <c r="I77" s="176" t="s">
        <v>140</v>
      </c>
      <c r="J77" s="176"/>
      <c r="K77" s="141"/>
      <c r="L77" s="141"/>
      <c r="M77" s="155"/>
      <c r="N77" s="155"/>
      <c r="O77" s="141"/>
      <c r="P77" s="141"/>
      <c r="Q77" s="177"/>
      <c r="R77" s="288" t="s">
        <v>141</v>
      </c>
      <c r="S77" s="288"/>
      <c r="T77" s="127"/>
      <c r="U77" s="127"/>
      <c r="V77" s="127"/>
      <c r="W77" s="127"/>
      <c r="X77" s="127"/>
      <c r="Y77" s="127"/>
      <c r="Z77" s="127"/>
      <c r="AA77" s="127"/>
    </row>
    <row r="78" spans="1:27" ht="12.7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</row>
    <row r="79" spans="1:27" ht="12.7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R25:S25"/>
    <mergeCell ref="R35:S35"/>
    <mergeCell ref="A1:S1"/>
    <mergeCell ref="R56:S56"/>
    <mergeCell ref="A3:S3"/>
    <mergeCell ref="A2:S2"/>
    <mergeCell ref="A4:S4"/>
    <mergeCell ref="R43:S43"/>
    <mergeCell ref="R51:S51"/>
    <mergeCell ref="R49:S49"/>
    <mergeCell ref="R47:S47"/>
    <mergeCell ref="R77:S77"/>
    <mergeCell ref="R60:S60"/>
    <mergeCell ref="R62:S62"/>
    <mergeCell ref="R64:S64"/>
    <mergeCell ref="R69:S69"/>
    <mergeCell ref="R75:S75"/>
    <mergeCell ref="R73:S73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2018-07-01T11:56:18Z</cp:lastPrinted>
  <dcterms:created xsi:type="dcterms:W3CDTF">2008-02-03T08:28:10Z</dcterms:created>
  <dcterms:modified xsi:type="dcterms:W3CDTF">2018-07-04T06:39:36Z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